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4.xml" ContentType="application/vnd.openxmlformats-officedocument.drawingml.chart+xml"/>
  <Override PartName="/xl/theme/themeOverride2.xml" ContentType="application/vnd.openxmlformats-officedocument.themeOverride+xml"/>
  <Override PartName="/xl/drawings/drawing19.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1.xml" ContentType="application/vnd.openxmlformats-officedocument.drawing+xml"/>
  <Override PartName="/xl/charts/chart17.xml" ContentType="application/vnd.openxmlformats-officedocument.drawingml.chart+xml"/>
  <Override PartName="/xl/drawings/drawing22.xml" ContentType="application/vnd.openxmlformats-officedocument.drawing+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4.xml" ContentType="application/vnd.openxmlformats-officedocument.drawing+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5.xml" ContentType="application/vnd.openxmlformats-officedocument.drawing+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6.xml" ContentType="application/vnd.openxmlformats-officedocument.drawing+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7.xml" ContentType="application/vnd.openxmlformats-officedocument.drawing+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0.xml" ContentType="application/vnd.openxmlformats-officedocument.drawing+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3.xml" ContentType="application/vnd.openxmlformats-officedocument.themeOverride+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4.xml" ContentType="application/vnd.openxmlformats-officedocument.themeOverride+xml"/>
  <Override PartName="/xl/drawings/drawing31.xml" ContentType="application/vnd.openxmlformats-officedocument.drawing+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4.xml" ContentType="application/vnd.openxmlformats-officedocument.drawing+xml"/>
  <Override PartName="/xl/charts/chart34.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5.xml" ContentType="application/vnd.openxmlformats-officedocument.drawingml.chartshapes+xml"/>
  <Override PartName="/xl/charts/chart35.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6.xml" ContentType="application/vnd.openxmlformats-officedocument.drawing+xml"/>
  <Override PartName="/xl/charts/chart36.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7.xml" ContentType="application/vnd.openxmlformats-officedocument.drawing+xml"/>
  <Override PartName="/xl/charts/chart37.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8.xml" ContentType="application/vnd.openxmlformats-officedocument.drawing+xml"/>
  <Override PartName="/xl/charts/chart38.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9.xml" ContentType="application/vnd.openxmlformats-officedocument.drawing+xml"/>
  <Override PartName="/xl/charts/chart39.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5.xml" ContentType="application/vnd.openxmlformats-officedocument.themeOverride+xml"/>
  <Override PartName="/xl/drawings/drawing40.xml" ContentType="application/vnd.openxmlformats-officedocument.drawing+xml"/>
  <Override PartName="/xl/charts/chart40.xml" ContentType="application/vnd.openxmlformats-officedocument.drawingml.chart+xml"/>
  <Override PartName="/xl/charts/style37.xml" ContentType="application/vnd.ms-office.chartstyle+xml"/>
  <Override PartName="/xl/charts/colors37.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Zack\Dropbox\COMSA\COMSA TA\SRS Implementation Support &amp; Capacity Building\Step 11\"/>
    </mc:Choice>
  </mc:AlternateContent>
  <xr:revisionPtr revIDLastSave="0" documentId="13_ncr:1_{2CE9326B-562F-455E-82D9-F6D43075E541}" xr6:coauthVersionLast="47" xr6:coauthVersionMax="47" xr10:uidLastSave="{00000000-0000-0000-0000-000000000000}"/>
  <bookViews>
    <workbookView xWindow="-120" yWindow="-120" windowWidth="29040" windowHeight="15840" xr2:uid="{00000000-000D-0000-FFFF-FFFF00000000}"/>
  </bookViews>
  <sheets>
    <sheet name="Read Me" sheetId="49" r:id="rId1"/>
    <sheet name="1_popdist" sheetId="1" r:id="rId2"/>
    <sheet name="2_rural" sheetId="2" r:id="rId3"/>
    <sheet name="3_pyramid" sheetId="3" r:id="rId4"/>
    <sheet name="4_ratio" sheetId="4" r:id="rId5"/>
    <sheet name="5_birthsall" sheetId="45" r:id="rId6"/>
    <sheet name="6_birthsprov" sheetId="5" r:id="rId7"/>
    <sheet name="7_adbirth" sheetId="6" r:id="rId8"/>
    <sheet name="8_facbirth" sheetId="7" r:id="rId9"/>
    <sheet name="9_facbirthtrend" sheetId="48" r:id="rId10"/>
    <sheet name="10_healthcard" sheetId="9" r:id="rId11"/>
    <sheet name="11_bwcard" sheetId="10" r:id="rId12"/>
    <sheet name="12_deaths" sheetId="12" r:id="rId13"/>
    <sheet name="13_agedeathprov" sheetId="13" r:id="rId14"/>
    <sheet name="14_death_sr" sheetId="43" r:id="rId15"/>
    <sheet name="15_facdeaths" sheetId="15" r:id="rId16"/>
    <sheet name="16_facdeathsage" sheetId="16" r:id="rId17"/>
    <sheet name="17_mortrates" sheetId="18" r:id="rId18"/>
    <sheet name="18_mortrural" sheetId="20" r:id="rId19"/>
    <sheet name="19_mortrtprov" sheetId="19" r:id="rId20"/>
    <sheet name="20_ucnn" sheetId="21" r:id="rId21"/>
    <sheet name="21_child" sheetId="22" r:id="rId22"/>
    <sheet name="22_adult" sheetId="25" r:id="rId23"/>
    <sheet name="23_sa_preg" sheetId="27" r:id="rId24"/>
    <sheet name="24_sa_anc" sheetId="29" r:id="rId25"/>
    <sheet name="25_sa_prev" sheetId="31" r:id="rId26"/>
    <sheet name="26_birthage" sheetId="39" r:id="rId27"/>
    <sheet name="27_birthsex" sheetId="8" r:id="rId28"/>
    <sheet name="28_bweight" sheetId="11" r:id="rId29"/>
    <sheet name="29_nnvaprov" sheetId="34" r:id="rId30"/>
    <sheet name="30_childVAprov" sheetId="35" r:id="rId31"/>
    <sheet name="31_5_14yrsVAprov" sheetId="44" r:id="rId32"/>
    <sheet name="32_15_49VAprov" sheetId="36" r:id="rId33"/>
    <sheet name="33_VAprov" sheetId="37" r:id="rId34"/>
  </sheets>
  <externalReferences>
    <externalReference r:id="rId35"/>
    <externalReference r:id="rId36"/>
    <externalReference r:id="rId37"/>
    <externalReference r:id="rId3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25" l="1"/>
  <c r="E10" i="25"/>
  <c r="E9" i="25"/>
  <c r="E8" i="25"/>
  <c r="E7" i="25"/>
  <c r="E6" i="25"/>
  <c r="E5" i="25"/>
  <c r="E4" i="25"/>
  <c r="E3" i="25"/>
  <c r="E2" i="25"/>
  <c r="B2" i="25"/>
  <c r="B3" i="25"/>
  <c r="B4" i="25"/>
  <c r="B5" i="25"/>
  <c r="B6" i="25"/>
  <c r="B8" i="25"/>
  <c r="B9" i="25"/>
  <c r="B10" i="25"/>
  <c r="E9" i="22"/>
  <c r="E8" i="22"/>
  <c r="E7" i="22"/>
  <c r="E6" i="22"/>
  <c r="E5" i="22"/>
  <c r="E4" i="22"/>
  <c r="E3" i="22"/>
  <c r="E2" i="22"/>
  <c r="B9" i="22"/>
  <c r="B8" i="22"/>
  <c r="B7" i="22"/>
  <c r="B6" i="22"/>
  <c r="B5" i="22"/>
  <c r="B4" i="22"/>
  <c r="B3" i="22"/>
  <c r="B2" i="22"/>
  <c r="B6" i="20" l="1"/>
  <c r="B5" i="20"/>
  <c r="B4" i="20"/>
  <c r="B3" i="20"/>
  <c r="E5" i="20"/>
  <c r="E4" i="20"/>
  <c r="E3" i="20"/>
  <c r="E14" i="48" l="1"/>
  <c r="E13" i="48"/>
  <c r="E12" i="48"/>
  <c r="E11" i="48"/>
  <c r="E10" i="48"/>
  <c r="E9" i="48"/>
  <c r="E8" i="48"/>
  <c r="E7" i="48"/>
  <c r="E6" i="48"/>
  <c r="E5" i="48"/>
  <c r="E4" i="48"/>
  <c r="C13" i="48"/>
  <c r="C12" i="48"/>
  <c r="C11" i="48"/>
  <c r="C10" i="48"/>
  <c r="C9" i="48"/>
  <c r="C8" i="48"/>
  <c r="C7" i="48"/>
  <c r="C6" i="48"/>
  <c r="C5" i="48"/>
  <c r="C4" i="48"/>
  <c r="C3" i="45" l="1"/>
  <c r="B3" i="45"/>
  <c r="F5" i="5" l="1"/>
  <c r="F6" i="5"/>
  <c r="F5" i="18" l="1"/>
  <c r="F4" i="18"/>
  <c r="F3" i="18"/>
  <c r="K13" i="13"/>
  <c r="K12" i="13"/>
  <c r="K11" i="13"/>
  <c r="K10" i="13"/>
  <c r="K9" i="13"/>
  <c r="K8" i="13"/>
  <c r="K7" i="13"/>
  <c r="K6" i="13"/>
  <c r="K5" i="13"/>
  <c r="K4" i="13"/>
  <c r="K3" i="13"/>
  <c r="K2" i="13"/>
  <c r="B15" i="5"/>
  <c r="B27" i="3"/>
  <c r="D27" i="3"/>
  <c r="G30" i="3"/>
  <c r="F30" i="3"/>
  <c r="F3" i="11" l="1"/>
  <c r="F4" i="11"/>
  <c r="F5" i="11"/>
  <c r="F6" i="11"/>
  <c r="F7" i="11"/>
  <c r="F8" i="11"/>
  <c r="F9" i="11"/>
  <c r="F10" i="11"/>
  <c r="F11" i="11"/>
  <c r="F12" i="11"/>
  <c r="F13" i="11"/>
  <c r="F2" i="11"/>
  <c r="D3" i="11"/>
  <c r="D4" i="11"/>
  <c r="D5" i="11"/>
  <c r="D6" i="11"/>
  <c r="D7" i="11"/>
  <c r="D8" i="11"/>
  <c r="D9" i="11"/>
  <c r="D10" i="11"/>
  <c r="D11" i="11"/>
  <c r="D12" i="11"/>
  <c r="D13" i="11"/>
  <c r="D2" i="11"/>
  <c r="B3" i="11"/>
  <c r="B4" i="11"/>
  <c r="B5" i="11"/>
  <c r="B6" i="11"/>
  <c r="B7" i="11"/>
  <c r="B8" i="11"/>
  <c r="B9" i="11"/>
  <c r="B10" i="11"/>
  <c r="B11" i="11"/>
  <c r="B12" i="11"/>
  <c r="B13" i="11"/>
  <c r="B2" i="11"/>
  <c r="F3" i="10"/>
  <c r="F4" i="10"/>
  <c r="F5" i="10"/>
  <c r="F6" i="10"/>
  <c r="F7" i="10"/>
  <c r="F8" i="10"/>
  <c r="F9" i="10"/>
  <c r="F10" i="10"/>
  <c r="F11" i="10"/>
  <c r="F12" i="10"/>
  <c r="F13" i="10"/>
  <c r="F2" i="10"/>
  <c r="D3" i="10"/>
  <c r="D4" i="10"/>
  <c r="D5" i="10"/>
  <c r="D6" i="10"/>
  <c r="D7" i="10"/>
  <c r="D8" i="10"/>
  <c r="D9" i="10"/>
  <c r="D10" i="10"/>
  <c r="D11" i="10"/>
  <c r="D12" i="10"/>
  <c r="D13" i="10"/>
  <c r="D2" i="10"/>
  <c r="B3" i="10"/>
  <c r="B4" i="10"/>
  <c r="B5" i="10"/>
  <c r="B6" i="10"/>
  <c r="B7" i="10"/>
  <c r="B8" i="10"/>
  <c r="B9" i="10"/>
  <c r="B10" i="10"/>
  <c r="B11" i="10"/>
  <c r="B12" i="10"/>
  <c r="B13" i="10"/>
  <c r="B2" i="10"/>
  <c r="F3" i="9"/>
  <c r="G3" i="9" s="1"/>
  <c r="F4" i="9"/>
  <c r="G4" i="9" s="1"/>
  <c r="F5" i="9"/>
  <c r="G5" i="9" s="1"/>
  <c r="F6" i="9"/>
  <c r="G6" i="9" s="1"/>
  <c r="F7" i="9"/>
  <c r="G7" i="9" s="1"/>
  <c r="F8" i="9"/>
  <c r="G8" i="9" s="1"/>
  <c r="F9" i="9"/>
  <c r="G9" i="9" s="1"/>
  <c r="F10" i="9"/>
  <c r="G10" i="9" s="1"/>
  <c r="F11" i="9"/>
  <c r="G11" i="9" s="1"/>
  <c r="F12" i="9"/>
  <c r="G12" i="9" s="1"/>
  <c r="F13" i="9"/>
  <c r="G13" i="9" s="1"/>
  <c r="F2" i="9"/>
  <c r="G2" i="9" s="1"/>
  <c r="D3" i="9"/>
  <c r="E3" i="9" s="1"/>
  <c r="D4" i="9"/>
  <c r="E4" i="9" s="1"/>
  <c r="D5" i="9"/>
  <c r="E5" i="9" s="1"/>
  <c r="D6" i="9"/>
  <c r="E6" i="9" s="1"/>
  <c r="D7" i="9"/>
  <c r="E7" i="9" s="1"/>
  <c r="D8" i="9"/>
  <c r="E8" i="9" s="1"/>
  <c r="D9" i="9"/>
  <c r="E9" i="9" s="1"/>
  <c r="D10" i="9"/>
  <c r="E10" i="9" s="1"/>
  <c r="D11" i="9"/>
  <c r="E11" i="9" s="1"/>
  <c r="D12" i="9"/>
  <c r="E12" i="9" s="1"/>
  <c r="D13" i="9"/>
  <c r="E13" i="9" s="1"/>
  <c r="D2" i="9"/>
  <c r="E2" i="9" s="1"/>
  <c r="B3" i="9"/>
  <c r="C3" i="9" s="1"/>
  <c r="B4" i="9"/>
  <c r="C4" i="9" s="1"/>
  <c r="B5" i="9"/>
  <c r="C5" i="9" s="1"/>
  <c r="B6" i="9"/>
  <c r="C6" i="9" s="1"/>
  <c r="B7" i="9"/>
  <c r="C7" i="9" s="1"/>
  <c r="B8" i="9"/>
  <c r="C8" i="9" s="1"/>
  <c r="B9" i="9"/>
  <c r="C9" i="9" s="1"/>
  <c r="B10" i="9"/>
  <c r="C10" i="9" s="1"/>
  <c r="B11" i="9"/>
  <c r="C11" i="9" s="1"/>
  <c r="B12" i="9"/>
  <c r="C12" i="9" s="1"/>
  <c r="B13" i="9"/>
  <c r="C13" i="9" s="1"/>
  <c r="B2" i="9"/>
  <c r="C2" i="9" s="1"/>
  <c r="D2" i="15" l="1"/>
  <c r="D3" i="15"/>
  <c r="D4" i="15"/>
  <c r="D5" i="15"/>
  <c r="D6" i="15"/>
  <c r="D7" i="15"/>
  <c r="D8" i="15"/>
  <c r="D9" i="15"/>
  <c r="D10" i="15"/>
  <c r="D11" i="15"/>
  <c r="D12" i="15"/>
  <c r="D13" i="15"/>
  <c r="D1" i="15"/>
  <c r="G2" i="13"/>
  <c r="I2" i="13" s="1"/>
  <c r="G3" i="13"/>
  <c r="I3" i="13" s="1"/>
  <c r="G4" i="13"/>
  <c r="I4" i="13" s="1"/>
  <c r="G5" i="13"/>
  <c r="I5" i="13" s="1"/>
  <c r="G6" i="13"/>
  <c r="I6" i="13" s="1"/>
  <c r="G7" i="13"/>
  <c r="I7" i="13" s="1"/>
  <c r="G8" i="13"/>
  <c r="I8" i="13" s="1"/>
  <c r="G9" i="13"/>
  <c r="I9" i="13" s="1"/>
  <c r="G10" i="13"/>
  <c r="I10" i="13" s="1"/>
  <c r="G11" i="13"/>
  <c r="I11" i="13" s="1"/>
  <c r="G12" i="13"/>
  <c r="I12" i="13" s="1"/>
  <c r="G13" i="13"/>
  <c r="I13" i="13" s="1"/>
  <c r="G1" i="13"/>
  <c r="M15" i="39" l="1"/>
  <c r="M14" i="39"/>
  <c r="M13" i="39"/>
  <c r="M12" i="39"/>
  <c r="M11" i="39"/>
  <c r="M10" i="39"/>
  <c r="M9" i="39"/>
  <c r="M8" i="39"/>
  <c r="M7" i="39"/>
  <c r="M6" i="39"/>
  <c r="M5" i="39"/>
  <c r="M4" i="39"/>
  <c r="L15" i="39"/>
  <c r="L14" i="39"/>
  <c r="L13" i="39"/>
  <c r="L12" i="39"/>
  <c r="L11" i="39"/>
  <c r="L10" i="39"/>
  <c r="L9" i="39"/>
  <c r="L8" i="39"/>
  <c r="L7" i="39"/>
  <c r="L6" i="39"/>
  <c r="L5" i="39"/>
  <c r="L4" i="39"/>
  <c r="G13" i="10" l="1"/>
  <c r="G12" i="10"/>
  <c r="G11" i="10"/>
  <c r="G10" i="10"/>
  <c r="G9" i="10"/>
  <c r="G8" i="10"/>
  <c r="G7" i="10"/>
  <c r="G6" i="10"/>
  <c r="G5" i="10"/>
  <c r="G4" i="10"/>
  <c r="G3" i="10"/>
  <c r="G2" i="10"/>
  <c r="E13" i="10"/>
  <c r="E12" i="10"/>
  <c r="E11" i="10"/>
  <c r="E10" i="10"/>
  <c r="E9" i="10"/>
  <c r="E8" i="10"/>
  <c r="E7" i="10"/>
  <c r="E6" i="10"/>
  <c r="E5" i="10"/>
  <c r="E4" i="10"/>
  <c r="E3" i="10"/>
  <c r="E2" i="10"/>
  <c r="C13" i="10"/>
  <c r="C12" i="10"/>
  <c r="C11" i="10"/>
  <c r="C10" i="10"/>
  <c r="C9" i="10"/>
  <c r="C8" i="10"/>
  <c r="C7" i="10"/>
  <c r="C6" i="10"/>
  <c r="C5" i="10"/>
  <c r="C4" i="10"/>
  <c r="C3" i="10"/>
  <c r="C2" i="10"/>
  <c r="G13" i="11"/>
  <c r="G12" i="11"/>
  <c r="G11" i="11"/>
  <c r="G10" i="11"/>
  <c r="G9" i="11"/>
  <c r="G8" i="11"/>
  <c r="G7" i="11"/>
  <c r="G6" i="11"/>
  <c r="G5" i="11"/>
  <c r="G4" i="11"/>
  <c r="G3" i="11"/>
  <c r="G2" i="11"/>
  <c r="E13" i="11"/>
  <c r="E12" i="11"/>
  <c r="E11" i="11"/>
  <c r="E10" i="11"/>
  <c r="E9" i="11"/>
  <c r="E8" i="11"/>
  <c r="E7" i="11"/>
  <c r="E6" i="11"/>
  <c r="E5" i="11"/>
  <c r="E4" i="11"/>
  <c r="E3" i="11"/>
  <c r="E2" i="11"/>
  <c r="C13" i="11"/>
  <c r="C12" i="11"/>
  <c r="C11" i="11"/>
  <c r="C10" i="11"/>
  <c r="C9" i="11"/>
  <c r="C8" i="11"/>
  <c r="C7" i="11"/>
  <c r="C6" i="11"/>
  <c r="C5" i="11"/>
  <c r="C4" i="11"/>
  <c r="C3" i="11"/>
  <c r="C2" i="11"/>
  <c r="D29" i="8" l="1"/>
  <c r="C29" i="8"/>
  <c r="B29" i="8"/>
  <c r="A29" i="8"/>
  <c r="E29" i="8" l="1"/>
  <c r="F21" i="4"/>
  <c r="F20" i="4"/>
  <c r="F19" i="4"/>
  <c r="F18" i="4"/>
  <c r="F17" i="4"/>
  <c r="F16" i="4"/>
  <c r="F15" i="4"/>
  <c r="F14" i="4"/>
  <c r="F13" i="4"/>
  <c r="F12" i="4"/>
  <c r="F11" i="4"/>
  <c r="F10" i="4"/>
  <c r="F9" i="4"/>
  <c r="F8" i="4"/>
  <c r="F7" i="4"/>
  <c r="F6" i="4"/>
  <c r="F5" i="4"/>
  <c r="F4" i="4"/>
  <c r="F3" i="4"/>
  <c r="E21" i="4"/>
  <c r="E20" i="4"/>
  <c r="E19" i="4"/>
  <c r="E18" i="4"/>
  <c r="E17" i="4"/>
  <c r="E16" i="4"/>
  <c r="E15" i="4"/>
  <c r="E14" i="4"/>
  <c r="E13" i="4"/>
  <c r="E12" i="4"/>
  <c r="E11" i="4"/>
  <c r="E10" i="4"/>
  <c r="E9" i="4"/>
  <c r="E8" i="4"/>
  <c r="E7" i="4"/>
  <c r="E6" i="4"/>
  <c r="E5" i="4"/>
  <c r="E4" i="4"/>
  <c r="E3" i="4"/>
  <c r="R23" i="4"/>
  <c r="S23" i="4" s="1"/>
  <c r="P23" i="4"/>
  <c r="Q23" i="4" s="1"/>
  <c r="D20" i="4"/>
  <c r="D19" i="4"/>
  <c r="D18" i="4"/>
  <c r="D17" i="4"/>
  <c r="D16" i="4"/>
  <c r="D15" i="4"/>
  <c r="D14" i="4"/>
  <c r="D13" i="4"/>
  <c r="D12" i="4"/>
  <c r="D11" i="4"/>
  <c r="D10" i="4"/>
  <c r="D9" i="4"/>
  <c r="D8" i="4"/>
  <c r="D7" i="4"/>
  <c r="D6" i="4"/>
  <c r="D5" i="4"/>
  <c r="D4" i="4"/>
  <c r="D3" i="4"/>
  <c r="T23" i="4" l="1"/>
  <c r="D21" i="4" s="1"/>
  <c r="E5" i="18" l="1"/>
  <c r="E4" i="18"/>
  <c r="E3" i="18"/>
  <c r="D28" i="8" l="1"/>
  <c r="D27" i="8"/>
  <c r="D26" i="8"/>
  <c r="D25" i="8"/>
  <c r="D24" i="8"/>
  <c r="D23" i="8"/>
  <c r="D22" i="8"/>
  <c r="D21" i="8"/>
  <c r="D20" i="8"/>
  <c r="D19" i="8"/>
  <c r="D18" i="8"/>
  <c r="C28" i="8"/>
  <c r="C27" i="8"/>
  <c r="C26" i="8"/>
  <c r="C25" i="8"/>
  <c r="C24" i="8"/>
  <c r="C23" i="8"/>
  <c r="C22" i="8"/>
  <c r="C21" i="8"/>
  <c r="C20" i="8"/>
  <c r="C19" i="8"/>
  <c r="C18" i="8"/>
  <c r="B28" i="8"/>
  <c r="B27" i="8"/>
  <c r="E27" i="8" s="1"/>
  <c r="B26" i="8"/>
  <c r="B25" i="8"/>
  <c r="B24" i="8"/>
  <c r="B23" i="8"/>
  <c r="E23" i="8" s="1"/>
  <c r="B22" i="8"/>
  <c r="B21" i="8"/>
  <c r="B20" i="8"/>
  <c r="B19" i="8"/>
  <c r="E19" i="8" s="1"/>
  <c r="B18" i="8"/>
  <c r="A28" i="8"/>
  <c r="A27" i="8"/>
  <c r="A26" i="8"/>
  <c r="A25" i="8"/>
  <c r="A24" i="8"/>
  <c r="A23" i="8"/>
  <c r="A22" i="8"/>
  <c r="A21" i="8"/>
  <c r="A20" i="8"/>
  <c r="A19" i="8"/>
  <c r="A18" i="8"/>
  <c r="E19" i="3"/>
  <c r="D19" i="3"/>
  <c r="C19" i="3"/>
  <c r="B19" i="3"/>
  <c r="E28" i="8" l="1"/>
  <c r="E21" i="8"/>
  <c r="E25" i="8"/>
  <c r="E20" i="8"/>
  <c r="E24" i="8"/>
  <c r="E18" i="8"/>
  <c r="E22" i="8"/>
  <c r="E2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tc={19EAA66F-F9BD-4D0B-8DE8-267E2C8E1F52}</author>
  </authors>
  <commentList>
    <comment ref="I13" authorId="0" shapeId="0" xr:uid="{19EAA66F-F9BD-4D0B-8DE8-267E2C8E1F52}">
      <text>
        <t>[Threaded comment]
Your version of Excel allows you to read this threaded comment; however, any edits to it will get removed if the file is opened in a newer version of Excel. Learn more: https://go.microsoft.com/fwlink/?linkid=870924
Comment:
    6 records missing age at death</t>
      </text>
    </comment>
  </commentList>
</comments>
</file>

<file path=xl/sharedStrings.xml><?xml version="1.0" encoding="utf-8"?>
<sst xmlns="http://schemas.openxmlformats.org/spreadsheetml/2006/main" count="796" uniqueCount="255">
  <si>
    <t>Number</t>
  </si>
  <si>
    <t>% unweighted Population</t>
  </si>
  <si>
    <t>Province</t>
  </si>
  <si>
    <t>Population reported (weighted)</t>
  </si>
  <si>
    <t>Population reported (unweighted)</t>
  </si>
  <si>
    <t>Zambezia</t>
  </si>
  <si>
    <t>Total</t>
  </si>
  <si>
    <t>Weighted COMSA population distribution</t>
  </si>
  <si>
    <t>Place of residence</t>
  </si>
  <si>
    <t>Urban</t>
  </si>
  <si>
    <t>Rural</t>
  </si>
  <si>
    <t>No.</t>
  </si>
  <si>
    <t>%</t>
  </si>
  <si>
    <t>Age Category</t>
  </si>
  <si>
    <t>Male</t>
  </si>
  <si>
    <t>Female</t>
  </si>
  <si>
    <t>Percent</t>
  </si>
  <si>
    <t>&lt;5</t>
  </si>
  <si>
    <t>5_9</t>
  </si>
  <si>
    <t>10_14</t>
  </si>
  <si>
    <t>15-19</t>
  </si>
  <si>
    <t>20-24</t>
  </si>
  <si>
    <t>25-29</t>
  </si>
  <si>
    <t>30-34</t>
  </si>
  <si>
    <t>35-39</t>
  </si>
  <si>
    <t>40-44</t>
  </si>
  <si>
    <t>45-49</t>
  </si>
  <si>
    <t>50-54</t>
  </si>
  <si>
    <t>55-59</t>
  </si>
  <si>
    <t>60-64</t>
  </si>
  <si>
    <t>65-69</t>
  </si>
  <si>
    <t>70-74</t>
  </si>
  <si>
    <t>75-79</t>
  </si>
  <si>
    <t>80-84</t>
  </si>
  <si>
    <t xml:space="preserve"> 85-89</t>
  </si>
  <si>
    <t>90-94</t>
  </si>
  <si>
    <t>&gt;=95</t>
  </si>
  <si>
    <t>Unknown</t>
  </si>
  <si>
    <t>≥80</t>
  </si>
  <si>
    <t>5 to 9</t>
  </si>
  <si>
    <t>Livebirths</t>
  </si>
  <si>
    <t>Stillbirths</t>
  </si>
  <si>
    <t>WRA Age Category1</t>
  </si>
  <si>
    <t>&lt;=19</t>
  </si>
  <si>
    <t>20-29</t>
  </si>
  <si>
    <t>30-39</t>
  </si>
  <si>
    <t>40-49</t>
  </si>
  <si>
    <t>Health facility delivery</t>
  </si>
  <si>
    <t>Yes</t>
  </si>
  <si>
    <t>Sex of the baby</t>
  </si>
  <si>
    <t>Births</t>
  </si>
  <si>
    <t>Number of births</t>
  </si>
  <si>
    <t>Health card, seen</t>
  </si>
  <si>
    <t>hcs_neg</t>
  </si>
  <si>
    <t>Health card, not seen</t>
  </si>
  <si>
    <t>hcns_neg</t>
  </si>
  <si>
    <t>No Health card</t>
  </si>
  <si>
    <t>nhc_neg</t>
  </si>
  <si>
    <t>VLBW</t>
  </si>
  <si>
    <t>vlbw_neg</t>
  </si>
  <si>
    <t>LBW</t>
  </si>
  <si>
    <t>lbw_neg</t>
  </si>
  <si>
    <t>Missing</t>
  </si>
  <si>
    <t>miss_neg</t>
  </si>
  <si>
    <t>Very low</t>
  </si>
  <si>
    <t>vl_neg</t>
  </si>
  <si>
    <t>Low</t>
  </si>
  <si>
    <t>l_neg</t>
  </si>
  <si>
    <t>Number of deaths</t>
  </si>
  <si>
    <t xml:space="preserve">Total </t>
  </si>
  <si>
    <t>0-27 days</t>
  </si>
  <si>
    <t>1-59 months</t>
  </si>
  <si>
    <t>5-15 years</t>
  </si>
  <si>
    <t>15-49 years</t>
  </si>
  <si>
    <t>50+ years</t>
  </si>
  <si>
    <t>No Health facility</t>
  </si>
  <si>
    <t>% health facility deaths</t>
  </si>
  <si>
    <t>Age group</t>
  </si>
  <si>
    <t xml:space="preserve">Stillbirth </t>
  </si>
  <si>
    <t xml:space="preserve">Neonates </t>
  </si>
  <si>
    <t>5-14 years</t>
  </si>
  <si>
    <t xml:space="preserve">15-49 years </t>
  </si>
  <si>
    <t xml:space="preserve">Maternal </t>
  </si>
  <si>
    <t>% facility deaths</t>
  </si>
  <si>
    <t>National</t>
  </si>
  <si>
    <t>Mortality rates</t>
  </si>
  <si>
    <t>95% CI</t>
  </si>
  <si>
    <t>Neonatal</t>
  </si>
  <si>
    <t>Infant</t>
  </si>
  <si>
    <t>Under 5</t>
  </si>
  <si>
    <t>lci_diff</t>
  </si>
  <si>
    <t>uci_diff</t>
  </si>
  <si>
    <t>Under-5</t>
  </si>
  <si>
    <t>Sex ratio</t>
  </si>
  <si>
    <t>% Male</t>
  </si>
  <si>
    <t>% Female</t>
  </si>
  <si>
    <t>90+</t>
  </si>
  <si>
    <t>col %</t>
  </si>
  <si>
    <t>COMSA</t>
  </si>
  <si>
    <t>Line</t>
  </si>
  <si>
    <t>0-4</t>
  </si>
  <si>
    <t>85-89</t>
  </si>
  <si>
    <t>InterVA</t>
  </si>
  <si>
    <t>EAVA</t>
  </si>
  <si>
    <t>Prematurity</t>
  </si>
  <si>
    <t>Infection</t>
  </si>
  <si>
    <t>IPRE</t>
  </si>
  <si>
    <t>Congenital malformation</t>
  </si>
  <si>
    <t>Other</t>
  </si>
  <si>
    <t>Unspecified</t>
  </si>
  <si>
    <t>Diarrhea</t>
  </si>
  <si>
    <t>Malaria</t>
  </si>
  <si>
    <t>Pneumonia</t>
  </si>
  <si>
    <t>Severe malnutrition</t>
  </si>
  <si>
    <t>Other infections</t>
  </si>
  <si>
    <t>Ensemble</t>
  </si>
  <si>
    <t>HIV</t>
  </si>
  <si>
    <t>InsilicoVA</t>
  </si>
  <si>
    <t>Injury</t>
  </si>
  <si>
    <t>Maternal</t>
  </si>
  <si>
    <t>Cancer</t>
  </si>
  <si>
    <t>Tuberculosis</t>
  </si>
  <si>
    <t>Stillbirth (n=229)</t>
  </si>
  <si>
    <t>Neonatal death (n=286)</t>
  </si>
  <si>
    <t>Pregnancy period</t>
  </si>
  <si>
    <t>At least one ANC</t>
  </si>
  <si>
    <t>At least 4 ANC</t>
  </si>
  <si>
    <t>Tetanus toxoid</t>
  </si>
  <si>
    <t>Malaria Treatment</t>
  </si>
  <si>
    <t>ITN use</t>
  </si>
  <si>
    <t>Intrapartum period</t>
  </si>
  <si>
    <t>Institutional delivery</t>
  </si>
  <si>
    <t>Skilled birth attendant</t>
  </si>
  <si>
    <t>C-section</t>
  </si>
  <si>
    <t>Immediate postnatal period</t>
  </si>
  <si>
    <t>Hygienic cord care*</t>
  </si>
  <si>
    <t>Early initiation of breastfeeding**</t>
  </si>
  <si>
    <t>Appropriate thermal care***</t>
  </si>
  <si>
    <t>Content of Antenatal Care During Pregnancy, Stillbirths and Neonatal deaths</t>
  </si>
  <si>
    <t>Stillbirth (n=208)</t>
  </si>
  <si>
    <t>Neonatal (n=257)</t>
  </si>
  <si>
    <t>Blood Pressure measured</t>
  </si>
  <si>
    <t>Urine Sample Collected</t>
  </si>
  <si>
    <t>Blood sample taken</t>
  </si>
  <si>
    <t>Nutrition counselling provided</t>
  </si>
  <si>
    <t>Quality ANC*</t>
  </si>
  <si>
    <t>Preventive care (1-59 months, n=597)</t>
  </si>
  <si>
    <t>Non-exposure to indoor pollution*</t>
  </si>
  <si>
    <t>Always slept under an ITN**</t>
  </si>
  <si>
    <t>Immunizations (12-59 months,  n=348 )</t>
  </si>
  <si>
    <t>BCG</t>
  </si>
  <si>
    <t xml:space="preserve">OPV birth dose </t>
  </si>
  <si>
    <t>OPV1</t>
  </si>
  <si>
    <t>OPV2</t>
  </si>
  <si>
    <t xml:space="preserve">OPV3 </t>
  </si>
  <si>
    <t>DPT1</t>
  </si>
  <si>
    <t>DPT2</t>
  </si>
  <si>
    <t>DPT3</t>
  </si>
  <si>
    <t>Measles</t>
  </si>
  <si>
    <t>Fully Immunized</t>
  </si>
  <si>
    <t>Stroke</t>
  </si>
  <si>
    <t>Counseled about pregnancy danger signs</t>
  </si>
  <si>
    <t>40+</t>
  </si>
  <si>
    <t>sex ratio</t>
  </si>
  <si>
    <t>Age5 category</t>
  </si>
  <si>
    <t>Unk</t>
  </si>
  <si>
    <t>Weighted LB+SB</t>
  </si>
  <si>
    <t>LB only</t>
  </si>
  <si>
    <t>Normal</t>
  </si>
  <si>
    <t>UnKnown</t>
  </si>
  <si>
    <t>All births</t>
  </si>
  <si>
    <t>Livebirths at HF only</t>
  </si>
  <si>
    <t>Stillbirth</t>
  </si>
  <si>
    <t>Weighted population</t>
  </si>
  <si>
    <t>&lt;15</t>
  </si>
  <si>
    <t xml:space="preserve">under-five </t>
  </si>
  <si>
    <t>Age 15-49</t>
  </si>
  <si>
    <t>Age 50+</t>
  </si>
  <si>
    <t>child 1-59 months</t>
  </si>
  <si>
    <t>Live births</t>
  </si>
  <si>
    <t>y-axis</t>
  </si>
  <si>
    <t>labels</t>
  </si>
  <si>
    <t>Y-axis</t>
  </si>
  <si>
    <t>ubuffer</t>
  </si>
  <si>
    <t>rbuffer</t>
  </si>
  <si>
    <t>Child 1-59 months</t>
  </si>
  <si>
    <t>5 to 14 years</t>
  </si>
  <si>
    <t>1neg</t>
  </si>
  <si>
    <t>2neg</t>
  </si>
  <si>
    <t>neg1</t>
  </si>
  <si>
    <t>15 to 49 years</t>
  </si>
  <si>
    <t>neg2</t>
  </si>
  <si>
    <t>10 to 14</t>
  </si>
  <si>
    <t>District 1</t>
  </si>
  <si>
    <t>District 2</t>
  </si>
  <si>
    <t>District 3</t>
  </si>
  <si>
    <t>District 4</t>
  </si>
  <si>
    <t>District 5</t>
  </si>
  <si>
    <t>District 6</t>
  </si>
  <si>
    <t>District 7</t>
  </si>
  <si>
    <t>District 8</t>
  </si>
  <si>
    <t>District 9</t>
  </si>
  <si>
    <t>District 10</t>
  </si>
  <si>
    <t>District 11</t>
  </si>
  <si>
    <t>Province 1</t>
  </si>
  <si>
    <t>Province 2</t>
  </si>
  <si>
    <t>Province 3</t>
  </si>
  <si>
    <t>Province 4</t>
  </si>
  <si>
    <t>Province 5</t>
  </si>
  <si>
    <t>Province 6</t>
  </si>
  <si>
    <t>Province 7</t>
  </si>
  <si>
    <t>Province 8</t>
  </si>
  <si>
    <t>Province 9</t>
  </si>
  <si>
    <t>Province 10</t>
  </si>
  <si>
    <t>Province 11</t>
  </si>
  <si>
    <t>Year 1</t>
  </si>
  <si>
    <t>Year 2</t>
  </si>
  <si>
    <t>Version 1: 14 May 2025</t>
  </si>
  <si>
    <t>s11_11</t>
  </si>
  <si>
    <t>1. Weighted Population Distribution</t>
  </si>
  <si>
    <t>2. Rural Population by District</t>
  </si>
  <si>
    <t>3. Population Pyramid</t>
  </si>
  <si>
    <t>4. Sex Ratio by Age Group</t>
  </si>
  <si>
    <t>5. Live Births vs. Still Births</t>
  </si>
  <si>
    <t>6. Number of Live Births and Stillbirths by District</t>
  </si>
  <si>
    <t>7. Percentage of Adolescent Births by Province</t>
  </si>
  <si>
    <t>8. Percentage of Facility Births by Province</t>
  </si>
  <si>
    <t>9. Facility Births by Year and Province</t>
  </si>
  <si>
    <t>10. Health Card by Province</t>
  </si>
  <si>
    <t>11. Birth Weight by Province</t>
  </si>
  <si>
    <t>12. Number of Deaths Recorded by Province</t>
  </si>
  <si>
    <t>13. Number of Deaths by Age Group and Province</t>
  </si>
  <si>
    <t>14. Sex Ratio by Province</t>
  </si>
  <si>
    <t>15. Percentage of Facility Deaths and Total Number of Deaths by Province</t>
  </si>
  <si>
    <t>16. Percentage of Facility Deaths and Total Number of Deaths by Age Group</t>
  </si>
  <si>
    <t>17. Comparison of Mortality Rates Between Neontaes, Infant, and Children U5</t>
  </si>
  <si>
    <t>18. Comparison of Morality Rates Between Urban and Rural Areas</t>
  </si>
  <si>
    <t>19. Comparison of Mortaliy Rates by Province</t>
  </si>
  <si>
    <t>20. Mortality Rates by Cause of Death - Neonates</t>
  </si>
  <si>
    <t>21. Mortality Rates by Cause of Death - Children</t>
  </si>
  <si>
    <t>22. Mortality Rates by Cause of Death - Adults</t>
  </si>
  <si>
    <t>23. Stillbirth and Neonatal Mortality Rates by Pregnancy Period</t>
  </si>
  <si>
    <t xml:space="preserve">24. Content of Antenatal Care During Pregnancy for Reported Stillbirths and Neonatal Deaths </t>
  </si>
  <si>
    <t>25. Content of Preventative Care and Immunization for Children U5</t>
  </si>
  <si>
    <t>26. Age of Mother at Childbirth by Province</t>
  </si>
  <si>
    <t>27. Number of Births and Percentage of Each Sex by Province</t>
  </si>
  <si>
    <t>28. Birthweight Percentage Distribution by Province</t>
  </si>
  <si>
    <t>29. Neonatal Verbal Autopsy by Province</t>
  </si>
  <si>
    <t>30. Child U5 Verbal Autopsy by Province</t>
  </si>
  <si>
    <t>31. Child 5-14 Verbal Autopsy by Province</t>
  </si>
  <si>
    <t>32. Adult 15-49 Verbal Autopsy by Province</t>
  </si>
  <si>
    <t>33. Adult 50+ Verbal Autopsy by Province</t>
  </si>
  <si>
    <t>There are 33 Figure and Table Templates:</t>
  </si>
  <si>
    <t>Read before proceeding:</t>
  </si>
  <si>
    <t xml:space="preserve">This template was created to help develop and organize basic figures and tables using data produced by an SRS. Example data from COMSA-Mozambique is used for each sheet in this template. The figures and tables can be further adpated depending on country context and the SRS. You may add additional sheets and edit the existing information as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</si>
</sst>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sz val="12"/>
      <color rgb="FF000000"/>
      <name val="Calibri"/>
      <family val="2"/>
    </font>
    <font>
      <sz val="11"/>
      <color theme="1"/>
      <name val="Calibri"/>
      <family val="2"/>
      <scheme val="minor"/>
    </font>
    <font>
      <sz val="11"/>
      <name val="Calibri"/>
      <family val="2"/>
    </font>
    <font>
      <sz val="10"/>
      <name val="Arial"/>
      <family val="2"/>
    </font>
    <font>
      <sz val="11"/>
      <name val="Calibri"/>
      <family val="2"/>
      <scheme val="minor"/>
    </font>
    <font>
      <b/>
      <i/>
      <sz val="20"/>
      <color rgb="FFFF0000"/>
      <name val="Calibri"/>
      <family val="2"/>
      <scheme val="minor"/>
    </font>
    <font>
      <sz val="12"/>
      <color theme="1"/>
      <name val="Calibri"/>
      <family val="2"/>
      <scheme val="minor"/>
    </font>
    <font>
      <i/>
      <sz val="10"/>
      <color rgb="FFFF0000"/>
      <name val="Calibri"/>
      <family val="2"/>
      <scheme val="minor"/>
    </font>
    <font>
      <i/>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11">
    <border>
      <left/>
      <right/>
      <top/>
      <bottom/>
      <diagonal/>
    </border>
    <border>
      <left/>
      <right/>
      <top/>
      <bottom style="thin">
        <color auto="1"/>
      </bottom>
      <diagonal/>
    </border>
    <border>
      <left style="thin">
        <color indexed="64"/>
      </left>
      <right/>
      <top/>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5" fillId="0" borderId="0" applyFont="0" applyFill="0" applyBorder="0" applyAlignment="0" applyProtection="0"/>
  </cellStyleXfs>
  <cellXfs count="57">
    <xf numFmtId="0" fontId="0" fillId="0" borderId="0" xfId="0"/>
    <xf numFmtId="0" fontId="3" fillId="0" borderId="0" xfId="0" applyFont="1"/>
    <xf numFmtId="164" fontId="0" fillId="0" borderId="0" xfId="0" applyNumberFormat="1"/>
    <xf numFmtId="0" fontId="4" fillId="0" borderId="0" xfId="0" applyFont="1" applyAlignment="1">
      <alignment horizontal="right" vertical="center"/>
    </xf>
    <xf numFmtId="16" fontId="4" fillId="0" borderId="0" xfId="0" applyNumberFormat="1" applyFont="1" applyAlignment="1">
      <alignment horizontal="right" vertical="center"/>
    </xf>
    <xf numFmtId="0" fontId="1" fillId="0" borderId="0" xfId="0" applyFont="1"/>
    <xf numFmtId="16" fontId="0" fillId="0" borderId="0" xfId="0" applyNumberFormat="1"/>
    <xf numFmtId="0" fontId="0" fillId="2" borderId="0" xfId="0" applyFill="1"/>
    <xf numFmtId="164" fontId="0" fillId="2" borderId="0" xfId="0" applyNumberFormat="1" applyFill="1"/>
    <xf numFmtId="0" fontId="0" fillId="0" borderId="0" xfId="0" applyAlignment="1">
      <alignment horizontal="center"/>
    </xf>
    <xf numFmtId="2" fontId="0" fillId="0" borderId="0" xfId="0" applyNumberFormat="1"/>
    <xf numFmtId="164" fontId="3" fillId="0" borderId="0" xfId="0" applyNumberFormat="1" applyFont="1"/>
    <xf numFmtId="2" fontId="3" fillId="0" borderId="0" xfId="0" applyNumberFormat="1" applyFont="1"/>
    <xf numFmtId="0" fontId="2" fillId="0" borderId="0" xfId="0" applyFont="1"/>
    <xf numFmtId="0" fontId="0" fillId="0" borderId="2" xfId="0" applyBorder="1"/>
    <xf numFmtId="164" fontId="1" fillId="0" borderId="0" xfId="0" applyNumberFormat="1" applyFont="1"/>
    <xf numFmtId="9" fontId="6" fillId="0" borderId="0" xfId="0" applyNumberFormat="1" applyFont="1"/>
    <xf numFmtId="9" fontId="0" fillId="0" borderId="0" xfId="0" applyNumberFormat="1"/>
    <xf numFmtId="9" fontId="0" fillId="0" borderId="0" xfId="1" applyFont="1"/>
    <xf numFmtId="10" fontId="0" fillId="0" borderId="0" xfId="1" applyNumberFormat="1" applyFont="1"/>
    <xf numFmtId="10" fontId="0" fillId="0" borderId="0" xfId="0" applyNumberFormat="1"/>
    <xf numFmtId="0" fontId="7" fillId="0" borderId="0" xfId="0" applyFont="1"/>
    <xf numFmtId="0" fontId="7" fillId="2" borderId="0" xfId="0" applyFont="1" applyFill="1"/>
    <xf numFmtId="9" fontId="0" fillId="2" borderId="0" xfId="1" applyFont="1" applyFill="1"/>
    <xf numFmtId="10" fontId="0" fillId="2" borderId="0" xfId="1" applyNumberFormat="1" applyFont="1" applyFill="1"/>
    <xf numFmtId="10" fontId="0" fillId="2" borderId="0" xfId="0" applyNumberFormat="1" applyFill="1"/>
    <xf numFmtId="0" fontId="0" fillId="3" borderId="0" xfId="0" applyFill="1"/>
    <xf numFmtId="1" fontId="0" fillId="3" borderId="0" xfId="0" applyNumberFormat="1" applyFill="1"/>
    <xf numFmtId="164" fontId="8" fillId="0" borderId="0" xfId="0" applyNumberFormat="1" applyFont="1"/>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0" fontId="6" fillId="0" borderId="0" xfId="0" applyNumberFormat="1" applyFont="1" applyAlignment="1">
      <alignment wrapText="1"/>
    </xf>
    <xf numFmtId="0" fontId="0" fillId="0" borderId="0" xfId="0" applyAlignment="1">
      <alignment horizontal="left" vertical="center" wrapText="1"/>
    </xf>
    <xf numFmtId="0" fontId="0" fillId="0" borderId="1" xfId="0"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center"/>
    </xf>
    <xf numFmtId="0" fontId="0" fillId="4" borderId="0" xfId="0" applyFill="1"/>
    <xf numFmtId="0" fontId="0" fillId="5" borderId="0" xfId="0" applyFill="1"/>
    <xf numFmtId="0" fontId="9" fillId="5" borderId="0" xfId="0" applyFont="1" applyFill="1"/>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5" borderId="0" xfId="0" applyFont="1" applyFill="1"/>
    <xf numFmtId="0" fontId="11" fillId="5" borderId="0" xfId="0" applyFont="1" applyFill="1"/>
    <xf numFmtId="0" fontId="12" fillId="5" borderId="0" xfId="0" applyFont="1" applyFill="1" applyAlignment="1">
      <alignment horizontal="right"/>
    </xf>
    <xf numFmtId="0" fontId="3" fillId="0" borderId="3" xfId="0" applyFont="1" applyBorder="1" applyAlignment="1">
      <alignment horizontal="center"/>
    </xf>
    <xf numFmtId="0" fontId="3" fillId="0" borderId="4" xfId="0" applyFont="1" applyBorder="1" applyAlignment="1">
      <alignment horizontal="center"/>
    </xf>
    <xf numFmtId="0" fontId="10" fillId="0" borderId="7" xfId="0" applyFont="1" applyBorder="1" applyAlignment="1">
      <alignment horizontal="left"/>
    </xf>
    <xf numFmtId="0" fontId="10" fillId="0" borderId="5" xfId="0" applyFont="1" applyBorder="1" applyAlignment="1">
      <alignment horizontal="left"/>
    </xf>
    <xf numFmtId="0" fontId="10" fillId="0" borderId="8" xfId="0" applyFont="1" applyBorder="1" applyAlignment="1">
      <alignment horizontal="left"/>
    </xf>
    <xf numFmtId="0" fontId="10" fillId="0" borderId="6" xfId="0" applyFont="1" applyBorder="1" applyAlignment="1">
      <alignment horizontal="left"/>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colors>
    <mruColors>
      <color rgb="FFBDD7EE"/>
      <color rgb="FF7F7F7F"/>
      <color rgb="FF548235"/>
      <color rgb="FF715E4F"/>
      <color rgb="FFA79281"/>
      <color rgb="FF428499"/>
      <color rgb="FFAFABAB"/>
      <color rgb="FFF8DDB7"/>
      <color rgb="FF000000"/>
      <color rgb="FF9B24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3.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31.xml"/><Relationship Id="rId1" Type="http://schemas.microsoft.com/office/2011/relationships/chartStyle" Target="style31.xml"/></Relationships>
</file>

<file path=xl/charts/_rels/chart35.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6.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7.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8.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r>
              <a:rPr lang="en-US" b="0">
                <a:solidFill>
                  <a:sysClr val="windowText" lastClr="000000"/>
                </a:solidFill>
                <a:latin typeface="+mn-lt"/>
              </a:rPr>
              <a:t>Weighted population distribution</a:t>
            </a:r>
          </a:p>
        </c:rich>
      </c:tx>
      <c:layout>
        <c:manualLayout>
          <c:xMode val="edge"/>
          <c:yMode val="edge"/>
          <c:x val="0.21117952144916208"/>
          <c:y val="2.2909762223281303E-2"/>
        </c:manualLayout>
      </c:layout>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0980292224009245"/>
          <c:y val="0.16387151599904437"/>
          <c:w val="0.73296211313002546"/>
          <c:h val="0.77664584361835087"/>
        </c:manualLayout>
      </c:layout>
      <c:barChart>
        <c:barDir val="bar"/>
        <c:grouping val="clustered"/>
        <c:varyColors val="0"/>
        <c:ser>
          <c:idx val="0"/>
          <c:order val="0"/>
          <c:tx>
            <c:strRef>
              <c:f>'1_popdist'!$E$1</c:f>
              <c:strCache>
                <c:ptCount val="1"/>
                <c:pt idx="0">
                  <c:v>Weighted population</c:v>
                </c:pt>
              </c:strCache>
            </c:strRef>
          </c:tx>
          <c:spPr>
            <a:solidFill>
              <a:schemeClr val="accent1"/>
            </a:solidFill>
            <a:ln>
              <a:solidFill>
                <a:schemeClr val="accent1"/>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'1_popdist'!$C$2:$C$12</c:f>
              <c:strCache>
                <c:ptCount val="11"/>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strCache>
            </c:strRef>
          </c:cat>
          <c:val>
            <c:numRef>
              <c:f>'1_popdist'!$E$2:$E$12</c:f>
              <c:numCache>
                <c:formatCode>General</c:formatCode>
                <c:ptCount val="11"/>
                <c:pt idx="0">
                  <c:v>5.9533291928226468</c:v>
                </c:pt>
                <c:pt idx="1">
                  <c:v>7.9254520934726136</c:v>
                </c:pt>
                <c:pt idx="2">
                  <c:v>19.562158539452401</c:v>
                </c:pt>
                <c:pt idx="3">
                  <c:v>18.557558361901688</c:v>
                </c:pt>
                <c:pt idx="4">
                  <c:v>9.2299468868389081</c:v>
                </c:pt>
                <c:pt idx="5">
                  <c:v>7.1764173354059286</c:v>
                </c:pt>
                <c:pt idx="6">
                  <c:v>8.0407781820818816</c:v>
                </c:pt>
                <c:pt idx="7">
                  <c:v>6.5189650594701316</c:v>
                </c:pt>
                <c:pt idx="8">
                  <c:v>6.2443345766561746</c:v>
                </c:pt>
                <c:pt idx="9">
                  <c:v>5.9498202854613105</c:v>
                </c:pt>
                <c:pt idx="10">
                  <c:v>4.8412394864363186</c:v>
                </c:pt>
              </c:numCache>
            </c:numRef>
          </c:val>
          <c:extLst>
            <c:ext xmlns:c16="http://schemas.microsoft.com/office/drawing/2014/chart" uri="{C3380CC4-5D6E-409C-BE32-E72D297353CC}">
              <c16:uniqueId val="{00000000-0A78-44BE-AA79-5DB4D1FF1E80}"/>
            </c:ext>
          </c:extLst>
        </c:ser>
        <c:dLbls>
          <c:showLegendKey val="0"/>
          <c:showVal val="0"/>
          <c:showCatName val="0"/>
          <c:showSerName val="0"/>
          <c:showPercent val="0"/>
          <c:showBubbleSize val="0"/>
        </c:dLbls>
        <c:gapWidth val="50"/>
        <c:axId val="2116044520"/>
        <c:axId val="2124713512"/>
        <c:extLst>
          <c:ext xmlns:c15="http://schemas.microsoft.com/office/drawing/2012/chart" uri="{02D57815-91ED-43cb-92C2-25804820EDAC}">
            <c15:filteredBarSeries>
              <c15:ser>
                <c:idx val="1"/>
                <c:order val="1"/>
                <c:tx>
                  <c:strRef>
                    <c:extLst>
                      <c:ext uri="{02D57815-91ED-43cb-92C2-25804820EDAC}">
                        <c15:formulaRef>
                          <c15:sqref>'1_popdist'!$H$1</c15:sqref>
                        </c15:formulaRef>
                      </c:ext>
                    </c:extLst>
                    <c:strCache>
                      <c:ptCount val="1"/>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solidFill>
                      <a:schemeClr val="accent2"/>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6350" cap="flat" cmpd="sng" algn="ctr">
                            <a:solidFill>
                              <a:schemeClr val="tx1"/>
                            </a:solidFill>
                            <a:prstDash val="solid"/>
                            <a:round/>
                          </a:ln>
                          <a:effectLst/>
                        </c:spPr>
                      </c15:leaderLines>
                    </c:ext>
                  </c:extLst>
                </c:dLbls>
                <c:cat>
                  <c:strRef>
                    <c:extLst>
                      <c:ext uri="{02D57815-91ED-43cb-92C2-25804820EDAC}">
                        <c15:formulaRef>
                          <c15:sqref>'1_popdist'!$C$2:$C$12</c15:sqref>
                        </c15:formulaRef>
                      </c:ext>
                    </c:extLst>
                    <c:strCache>
                      <c:ptCount val="11"/>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strCache>
                  </c:strRef>
                </c:cat>
                <c:val>
                  <c:numRef>
                    <c:extLst>
                      <c:ext uri="{02D57815-91ED-43cb-92C2-25804820EDAC}">
                        <c15:formulaRef>
                          <c15:sqref>'1_popdist'!$I$2:$I$12</c15:sqref>
                        </c15:formulaRef>
                      </c:ext>
                    </c:extLst>
                    <c:numCache>
                      <c:formatCode>General</c:formatCode>
                      <c:ptCount val="11"/>
                    </c:numCache>
                  </c:numRef>
                </c:val>
                <c:extLst>
                  <c:ext xmlns:c16="http://schemas.microsoft.com/office/drawing/2014/chart" uri="{C3380CC4-5D6E-409C-BE32-E72D297353CC}">
                    <c16:uniqueId val="{00000001-0A78-44BE-AA79-5DB4D1FF1E80}"/>
                  </c:ext>
                </c:extLst>
              </c15:ser>
            </c15:filteredBarSeries>
          </c:ext>
        </c:extLst>
      </c:barChart>
      <c:catAx>
        <c:axId val="2116044520"/>
        <c:scaling>
          <c:orientation val="maxMin"/>
        </c:scaling>
        <c:delete val="0"/>
        <c:axPos val="l"/>
        <c:numFmt formatCode="General" sourceLinked="0"/>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2124713512"/>
        <c:crosses val="autoZero"/>
        <c:auto val="1"/>
        <c:lblAlgn val="ctr"/>
        <c:lblOffset val="100"/>
        <c:noMultiLvlLbl val="0"/>
      </c:catAx>
      <c:valAx>
        <c:axId val="2124713512"/>
        <c:scaling>
          <c:orientation val="minMax"/>
        </c:scaling>
        <c:delete val="1"/>
        <c:axPos val="t"/>
        <c:title>
          <c:tx>
            <c:rich>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b="0">
                    <a:solidFill>
                      <a:sysClr val="windowText" lastClr="000000"/>
                    </a:solidFill>
                    <a:latin typeface="+mn-lt"/>
                  </a:rPr>
                  <a:t>Percentage of</a:t>
                </a:r>
                <a:r>
                  <a:rPr lang="en-US" sz="1100" b="0" baseline="0">
                    <a:solidFill>
                      <a:sysClr val="windowText" lastClr="000000"/>
                    </a:solidFill>
                    <a:latin typeface="+mn-lt"/>
                  </a:rPr>
                  <a:t> the population</a:t>
                </a:r>
                <a:endParaRPr lang="en-US" sz="1100" b="0">
                  <a:solidFill>
                    <a:sysClr val="windowText" lastClr="000000"/>
                  </a:solidFill>
                  <a:latin typeface="+mn-lt"/>
                </a:endParaRP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crossAx val="2116044520"/>
        <c:crosses val="autoZero"/>
        <c:crossBetween val="between"/>
      </c:valAx>
      <c:spPr>
        <a:solidFill>
          <a:schemeClr val="bg1"/>
        </a:solidFill>
        <a:ln>
          <a:noFill/>
        </a:ln>
        <a:effectLst/>
      </c:spPr>
    </c:plotArea>
    <c:plotVisOnly val="1"/>
    <c:dispBlanksAs val="gap"/>
    <c:showDLblsOverMax val="0"/>
  </c:chart>
  <c:spPr>
    <a:solidFill>
      <a:schemeClr val="bg1"/>
    </a:solidFill>
    <a:ln w="6350" cap="flat" cmpd="sng" algn="ctr">
      <a:noFill/>
      <a:prstDash val="solid"/>
      <a:round/>
    </a:ln>
    <a:effectLst/>
  </c:spPr>
  <c:txPr>
    <a:bodyPr/>
    <a:lstStyle/>
    <a:p>
      <a:pPr>
        <a:defRPr b="1"/>
      </a:pPr>
      <a:endParaRPr lang="en-US"/>
    </a:p>
  </c:txPr>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Facility births by year and province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6433470507544578E-2"/>
          <c:y val="0.15646623967767304"/>
          <c:w val="0.92559670781893"/>
          <c:h val="0.74396252699870724"/>
        </c:manualLayout>
      </c:layout>
      <c:scatterChart>
        <c:scatterStyle val="lineMarker"/>
        <c:varyColors val="0"/>
        <c:ser>
          <c:idx val="0"/>
          <c:order val="0"/>
          <c:tx>
            <c:strRef>
              <c:f>'9_facbirthtrend'!$C$3</c:f>
              <c:strCache>
                <c:ptCount val="1"/>
                <c:pt idx="0">
                  <c:v>Year 2</c:v>
                </c:pt>
              </c:strCache>
            </c:strRef>
          </c:tx>
          <c:spPr>
            <a:ln w="19050" cap="rnd">
              <a:noFill/>
              <a:round/>
            </a:ln>
            <a:effectLst/>
          </c:spPr>
          <c:marker>
            <c:symbol val="circle"/>
            <c:size val="10"/>
            <c:spPr>
              <a:solidFill>
                <a:schemeClr val="accent1"/>
              </a:solidFill>
              <a:ln w="9525">
                <a:solidFill>
                  <a:schemeClr val="accent1"/>
                </a:solidFill>
              </a:ln>
              <a:effectLst/>
            </c:spPr>
          </c:marker>
          <c:xVal>
            <c:numRef>
              <c:f>'9_facbirthtrend'!$C$4:$C$14</c:f>
              <c:numCache>
                <c:formatCode>General</c:formatCode>
                <c:ptCount val="11"/>
                <c:pt idx="0">
                  <c:v>77.099999999999994</c:v>
                </c:pt>
                <c:pt idx="1">
                  <c:v>49.9</c:v>
                </c:pt>
                <c:pt idx="2">
                  <c:v>61.5</c:v>
                </c:pt>
                <c:pt idx="3">
                  <c:v>48.5</c:v>
                </c:pt>
                <c:pt idx="4">
                  <c:v>68.099999999999994</c:v>
                </c:pt>
                <c:pt idx="5">
                  <c:v>70</c:v>
                </c:pt>
                <c:pt idx="6">
                  <c:v>76.900000000000006</c:v>
                </c:pt>
                <c:pt idx="7">
                  <c:v>82.2</c:v>
                </c:pt>
                <c:pt idx="8">
                  <c:v>93</c:v>
                </c:pt>
                <c:pt idx="9">
                  <c:v>98.8</c:v>
                </c:pt>
                <c:pt idx="10">
                  <c:v>98.8</c:v>
                </c:pt>
              </c:numCache>
            </c:numRef>
          </c:xVal>
          <c:yVal>
            <c:numRef>
              <c:f>'9_facbirthtrend'!$D$4:$D$14</c:f>
              <c:numCache>
                <c:formatCode>General</c:formatCode>
                <c:ptCount val="11"/>
                <c:pt idx="0">
                  <c:v>11</c:v>
                </c:pt>
                <c:pt idx="1">
                  <c:v>10</c:v>
                </c:pt>
                <c:pt idx="2">
                  <c:v>9</c:v>
                </c:pt>
                <c:pt idx="3">
                  <c:v>8</c:v>
                </c:pt>
                <c:pt idx="4">
                  <c:v>7</c:v>
                </c:pt>
                <c:pt idx="5">
                  <c:v>6</c:v>
                </c:pt>
                <c:pt idx="6">
                  <c:v>5</c:v>
                </c:pt>
                <c:pt idx="7">
                  <c:v>4</c:v>
                </c:pt>
                <c:pt idx="8">
                  <c:v>3</c:v>
                </c:pt>
                <c:pt idx="9">
                  <c:v>2</c:v>
                </c:pt>
                <c:pt idx="10">
                  <c:v>1</c:v>
                </c:pt>
              </c:numCache>
            </c:numRef>
          </c:yVal>
          <c:smooth val="0"/>
          <c:extLst>
            <c:ext xmlns:c16="http://schemas.microsoft.com/office/drawing/2014/chart" uri="{C3380CC4-5D6E-409C-BE32-E72D297353CC}">
              <c16:uniqueId val="{00000000-7001-4E8A-B5F6-E1AA8B2D79F7}"/>
            </c:ext>
          </c:extLst>
        </c:ser>
        <c:ser>
          <c:idx val="1"/>
          <c:order val="1"/>
          <c:tx>
            <c:strRef>
              <c:f>'9_facbirthtrend'!$B$3</c:f>
              <c:strCache>
                <c:ptCount val="1"/>
                <c:pt idx="0">
                  <c:v>Year 1</c:v>
                </c:pt>
              </c:strCache>
            </c:strRef>
          </c:tx>
          <c:spPr>
            <a:ln w="25400" cap="rnd">
              <a:noFill/>
              <a:round/>
            </a:ln>
            <a:effectLst/>
          </c:spPr>
          <c:marker>
            <c:symbol val="circle"/>
            <c:size val="10"/>
            <c:spPr>
              <a:solidFill>
                <a:schemeClr val="bg1">
                  <a:lumMod val="50000"/>
                </a:schemeClr>
              </a:solidFill>
              <a:ln w="9525">
                <a:solidFill>
                  <a:schemeClr val="bg1">
                    <a:lumMod val="50000"/>
                  </a:schemeClr>
                </a:solidFill>
              </a:ln>
              <a:effectLst/>
            </c:spPr>
          </c:marker>
          <c:xVal>
            <c:numRef>
              <c:f>'9_facbirthtrend'!$B$4:$B$14</c:f>
              <c:numCache>
                <c:formatCode>General</c:formatCode>
                <c:ptCount val="11"/>
                <c:pt idx="0">
                  <c:v>72.099999999999994</c:v>
                </c:pt>
                <c:pt idx="1">
                  <c:v>44.9</c:v>
                </c:pt>
                <c:pt idx="2">
                  <c:v>56.5</c:v>
                </c:pt>
                <c:pt idx="3">
                  <c:v>43.5</c:v>
                </c:pt>
                <c:pt idx="4">
                  <c:v>63.1</c:v>
                </c:pt>
                <c:pt idx="5">
                  <c:v>65</c:v>
                </c:pt>
                <c:pt idx="6">
                  <c:v>71.900000000000006</c:v>
                </c:pt>
                <c:pt idx="7">
                  <c:v>77.2</c:v>
                </c:pt>
                <c:pt idx="8">
                  <c:v>88</c:v>
                </c:pt>
                <c:pt idx="9">
                  <c:v>93.8</c:v>
                </c:pt>
                <c:pt idx="10">
                  <c:v>97.7</c:v>
                </c:pt>
              </c:numCache>
            </c:numRef>
          </c:xVal>
          <c:yVal>
            <c:numRef>
              <c:f>'9_facbirthtrend'!$D$4:$D$14</c:f>
              <c:numCache>
                <c:formatCode>General</c:formatCode>
                <c:ptCount val="11"/>
                <c:pt idx="0">
                  <c:v>11</c:v>
                </c:pt>
                <c:pt idx="1">
                  <c:v>10</c:v>
                </c:pt>
                <c:pt idx="2">
                  <c:v>9</c:v>
                </c:pt>
                <c:pt idx="3">
                  <c:v>8</c:v>
                </c:pt>
                <c:pt idx="4">
                  <c:v>7</c:v>
                </c:pt>
                <c:pt idx="5">
                  <c:v>6</c:v>
                </c:pt>
                <c:pt idx="6">
                  <c:v>5</c:v>
                </c:pt>
                <c:pt idx="7">
                  <c:v>4</c:v>
                </c:pt>
                <c:pt idx="8">
                  <c:v>3</c:v>
                </c:pt>
                <c:pt idx="9">
                  <c:v>2</c:v>
                </c:pt>
                <c:pt idx="10">
                  <c:v>1</c:v>
                </c:pt>
              </c:numCache>
            </c:numRef>
          </c:yVal>
          <c:smooth val="0"/>
          <c:extLst>
            <c:ext xmlns:c16="http://schemas.microsoft.com/office/drawing/2014/chart" uri="{C3380CC4-5D6E-409C-BE32-E72D297353CC}">
              <c16:uniqueId val="{00000003-7001-4E8A-B5F6-E1AA8B2D79F7}"/>
            </c:ext>
          </c:extLst>
        </c:ser>
        <c:ser>
          <c:idx val="2"/>
          <c:order val="2"/>
          <c:tx>
            <c:strRef>
              <c:f>'9_facbirthtrend'!$E$3</c:f>
              <c:strCache>
                <c:ptCount val="1"/>
                <c:pt idx="0">
                  <c:v>labels</c:v>
                </c:pt>
              </c:strCache>
            </c:strRef>
          </c:tx>
          <c:spPr>
            <a:ln w="25400" cap="rnd">
              <a:noFill/>
              <a:round/>
            </a:ln>
            <a:effectLst/>
          </c:spPr>
          <c:marker>
            <c:symbol val="none"/>
          </c:marker>
          <c:dLbls>
            <c:dLbl>
              <c:idx val="0"/>
              <c:tx>
                <c:rich>
                  <a:bodyPr/>
                  <a:lstStyle/>
                  <a:p>
                    <a:fld id="{5265E4F3-4FFC-4C9E-A315-C1377025F542}"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001-4E8A-B5F6-E1AA8B2D79F7}"/>
                </c:ext>
              </c:extLst>
            </c:dLbl>
            <c:dLbl>
              <c:idx val="1"/>
              <c:tx>
                <c:rich>
                  <a:bodyPr/>
                  <a:lstStyle/>
                  <a:p>
                    <a:fld id="{DB72BC5D-D0CF-4E13-8AD3-6CC037C2F810}"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001-4E8A-B5F6-E1AA8B2D79F7}"/>
                </c:ext>
              </c:extLst>
            </c:dLbl>
            <c:dLbl>
              <c:idx val="2"/>
              <c:tx>
                <c:rich>
                  <a:bodyPr/>
                  <a:lstStyle/>
                  <a:p>
                    <a:fld id="{26FCB045-B060-4784-91E9-9C39780B3117}"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001-4E8A-B5F6-E1AA8B2D79F7}"/>
                </c:ext>
              </c:extLst>
            </c:dLbl>
            <c:dLbl>
              <c:idx val="3"/>
              <c:tx>
                <c:rich>
                  <a:bodyPr/>
                  <a:lstStyle/>
                  <a:p>
                    <a:fld id="{6959CD8A-8BEC-4DFD-B1ED-E84C4BFAE8CD}"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001-4E8A-B5F6-E1AA8B2D79F7}"/>
                </c:ext>
              </c:extLst>
            </c:dLbl>
            <c:dLbl>
              <c:idx val="4"/>
              <c:tx>
                <c:rich>
                  <a:bodyPr/>
                  <a:lstStyle/>
                  <a:p>
                    <a:fld id="{DD078C12-A57F-4527-AA02-3A482E4DAD98}"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001-4E8A-B5F6-E1AA8B2D79F7}"/>
                </c:ext>
              </c:extLst>
            </c:dLbl>
            <c:dLbl>
              <c:idx val="5"/>
              <c:tx>
                <c:rich>
                  <a:bodyPr/>
                  <a:lstStyle/>
                  <a:p>
                    <a:fld id="{0DC743E6-1000-46D7-A58F-06B921DE5FAD}"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001-4E8A-B5F6-E1AA8B2D79F7}"/>
                </c:ext>
              </c:extLst>
            </c:dLbl>
            <c:dLbl>
              <c:idx val="6"/>
              <c:tx>
                <c:rich>
                  <a:bodyPr/>
                  <a:lstStyle/>
                  <a:p>
                    <a:fld id="{19D3AFA3-AF69-4889-B95F-42BF395259AD}"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001-4E8A-B5F6-E1AA8B2D79F7}"/>
                </c:ext>
              </c:extLst>
            </c:dLbl>
            <c:dLbl>
              <c:idx val="7"/>
              <c:tx>
                <c:rich>
                  <a:bodyPr/>
                  <a:lstStyle/>
                  <a:p>
                    <a:fld id="{A23977AA-F3CF-4414-9EC8-9EF0E1ED288B}"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001-4E8A-B5F6-E1AA8B2D79F7}"/>
                </c:ext>
              </c:extLst>
            </c:dLbl>
            <c:dLbl>
              <c:idx val="8"/>
              <c:tx>
                <c:rich>
                  <a:bodyPr/>
                  <a:lstStyle/>
                  <a:p>
                    <a:fld id="{EC0D356F-3427-45DC-9B94-C070A6759AF0}"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001-4E8A-B5F6-E1AA8B2D79F7}"/>
                </c:ext>
              </c:extLst>
            </c:dLbl>
            <c:dLbl>
              <c:idx val="9"/>
              <c:tx>
                <c:rich>
                  <a:bodyPr/>
                  <a:lstStyle/>
                  <a:p>
                    <a:fld id="{3F0F648B-455F-4476-97A4-F4AC63DD16B8}"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001-4E8A-B5F6-E1AA8B2D79F7}"/>
                </c:ext>
              </c:extLst>
            </c:dLbl>
            <c:dLbl>
              <c:idx val="10"/>
              <c:tx>
                <c:rich>
                  <a:bodyPr/>
                  <a:lstStyle/>
                  <a:p>
                    <a:fld id="{926F71A3-AFF5-42FD-AF53-28A1D60E6DF1}"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001-4E8A-B5F6-E1AA8B2D79F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'9_facbirthtrend'!$E$4:$E$14</c:f>
              <c:numCache>
                <c:formatCode>General</c:formatCode>
                <c:ptCount val="11"/>
                <c:pt idx="0">
                  <c:v>67.099999999999994</c:v>
                </c:pt>
                <c:pt idx="1">
                  <c:v>39.9</c:v>
                </c:pt>
                <c:pt idx="2">
                  <c:v>51.5</c:v>
                </c:pt>
                <c:pt idx="3">
                  <c:v>38.5</c:v>
                </c:pt>
                <c:pt idx="4">
                  <c:v>58.1</c:v>
                </c:pt>
                <c:pt idx="5">
                  <c:v>60</c:v>
                </c:pt>
                <c:pt idx="6">
                  <c:v>66.900000000000006</c:v>
                </c:pt>
                <c:pt idx="7">
                  <c:v>72.2</c:v>
                </c:pt>
                <c:pt idx="8">
                  <c:v>83</c:v>
                </c:pt>
                <c:pt idx="9">
                  <c:v>88.8</c:v>
                </c:pt>
                <c:pt idx="10">
                  <c:v>92.7</c:v>
                </c:pt>
              </c:numCache>
            </c:numRef>
          </c:xVal>
          <c:yVal>
            <c:numRef>
              <c:f>'9_facbirthtrend'!$D$4:$D$14</c:f>
              <c:numCache>
                <c:formatCode>General</c:formatCode>
                <c:ptCount val="11"/>
                <c:pt idx="0">
                  <c:v>11</c:v>
                </c:pt>
                <c:pt idx="1">
                  <c:v>10</c:v>
                </c:pt>
                <c:pt idx="2">
                  <c:v>9</c:v>
                </c:pt>
                <c:pt idx="3">
                  <c:v>8</c:v>
                </c:pt>
                <c:pt idx="4">
                  <c:v>7</c:v>
                </c:pt>
                <c:pt idx="5">
                  <c:v>6</c:v>
                </c:pt>
                <c:pt idx="6">
                  <c:v>5</c:v>
                </c:pt>
                <c:pt idx="7">
                  <c:v>4</c:v>
                </c:pt>
                <c:pt idx="8">
                  <c:v>3</c:v>
                </c:pt>
                <c:pt idx="9">
                  <c:v>2</c:v>
                </c:pt>
                <c:pt idx="10">
                  <c:v>1</c:v>
                </c:pt>
              </c:numCache>
            </c:numRef>
          </c:yVal>
          <c:smooth val="0"/>
          <c:extLst>
            <c:ext xmlns:c15="http://schemas.microsoft.com/office/drawing/2012/chart" uri="{02D57815-91ED-43cb-92C2-25804820EDAC}">
              <c15:datalabelsRange>
                <c15:f>'9_facbirthtrend'!$A$4:$A$14</c15:f>
                <c15:dlblRangeCache>
                  <c:ptCount val="11"/>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15:dlblRangeCache>
              </c15:datalabelsRange>
            </c:ext>
            <c:ext xmlns:c16="http://schemas.microsoft.com/office/drawing/2014/chart" uri="{C3380CC4-5D6E-409C-BE32-E72D297353CC}">
              <c16:uniqueId val="{00000004-7001-4E8A-B5F6-E1AA8B2D79F7}"/>
            </c:ext>
          </c:extLst>
        </c:ser>
        <c:dLbls>
          <c:showLegendKey val="0"/>
          <c:showVal val="0"/>
          <c:showCatName val="0"/>
          <c:showSerName val="0"/>
          <c:showPercent val="0"/>
          <c:showBubbleSize val="0"/>
        </c:dLbls>
        <c:axId val="562886031"/>
        <c:axId val="660181071"/>
      </c:scatterChart>
      <c:valAx>
        <c:axId val="562886031"/>
        <c:scaling>
          <c:orientation val="minMax"/>
          <c:max val="100"/>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rPr>
                  <a:t>Percentage</a:t>
                </a: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60181071"/>
        <c:crosses val="autoZero"/>
        <c:crossBetween val="midCat"/>
      </c:valAx>
      <c:valAx>
        <c:axId val="660181071"/>
        <c:scaling>
          <c:orientation val="minMax"/>
        </c:scaling>
        <c:delete val="1"/>
        <c:axPos val="l"/>
        <c:majorGridlines>
          <c:spPr>
            <a:ln w="9525" cap="flat" cmpd="sng" algn="ctr">
              <a:solidFill>
                <a:schemeClr val="bg1">
                  <a:lumMod val="85000"/>
                  <a:alpha val="50000"/>
                </a:schemeClr>
              </a:solidFill>
              <a:round/>
            </a:ln>
            <a:effectLst/>
          </c:spPr>
        </c:majorGridlines>
        <c:numFmt formatCode="General" sourceLinked="1"/>
        <c:majorTickMark val="none"/>
        <c:minorTickMark val="none"/>
        <c:tickLblPos val="nextTo"/>
        <c:crossAx val="562886031"/>
        <c:crosses val="autoZero"/>
        <c:crossBetween val="midCat"/>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310971042018202"/>
          <c:y val="5.470602499372125E-2"/>
          <c:w val="0.69161013037523555"/>
          <c:h val="0.82082009024067071"/>
        </c:manualLayout>
      </c:layout>
      <c:barChart>
        <c:barDir val="bar"/>
        <c:grouping val="percentStacked"/>
        <c:varyColors val="0"/>
        <c:ser>
          <c:idx val="0"/>
          <c:order val="0"/>
          <c:tx>
            <c:strRef>
              <c:f>'10_healthcard'!$B$1</c:f>
              <c:strCache>
                <c:ptCount val="1"/>
                <c:pt idx="0">
                  <c:v>Health card, seen</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'10_healthcard'!$A$2:$A$13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'10_healthcard'!$B$2:$B$13</c:f>
              <c:numCache>
                <c:formatCode>General</c:formatCode>
                <c:ptCount val="12"/>
                <c:pt idx="0">
                  <c:v>0.83200000000000007</c:v>
                </c:pt>
                <c:pt idx="1">
                  <c:v>0.73</c:v>
                </c:pt>
                <c:pt idx="2">
                  <c:v>0.748</c:v>
                </c:pt>
                <c:pt idx="3">
                  <c:v>0.66700000000000004</c:v>
                </c:pt>
                <c:pt idx="4">
                  <c:v>0.72099999999999997</c:v>
                </c:pt>
                <c:pt idx="5">
                  <c:v>0.71700000000000008</c:v>
                </c:pt>
                <c:pt idx="6">
                  <c:v>0.77400000000000002</c:v>
                </c:pt>
                <c:pt idx="7">
                  <c:v>0.86299999999999999</c:v>
                </c:pt>
                <c:pt idx="8">
                  <c:v>0.88200000000000001</c:v>
                </c:pt>
                <c:pt idx="9">
                  <c:v>0.90500000000000003</c:v>
                </c:pt>
                <c:pt idx="10">
                  <c:v>0.79700000000000004</c:v>
                </c:pt>
                <c:pt idx="11">
                  <c:v>0.76300000000000001</c:v>
                </c:pt>
              </c:numCache>
            </c:numRef>
          </c:val>
          <c:extLst>
            <c:ext xmlns:c16="http://schemas.microsoft.com/office/drawing/2014/chart" uri="{C3380CC4-5D6E-409C-BE32-E72D297353CC}">
              <c16:uniqueId val="{00000000-839E-4BA9-81A9-A51922EFC35F}"/>
            </c:ext>
          </c:extLst>
        </c:ser>
        <c:ser>
          <c:idx val="1"/>
          <c:order val="1"/>
          <c:tx>
            <c:strRef>
              <c:f>'10_healthcard'!$C$1</c:f>
              <c:strCache>
                <c:ptCount val="1"/>
                <c:pt idx="0">
                  <c:v>hcs_neg</c:v>
                </c:pt>
              </c:strCache>
            </c:strRef>
          </c:tx>
          <c:spPr>
            <a:solidFill>
              <a:sysClr val="window" lastClr="FFFFFF"/>
            </a:solidFill>
            <a:ln>
              <a:solidFill>
                <a:schemeClr val="bg1"/>
              </a:solidFill>
            </a:ln>
            <a:effectLst/>
          </c:spPr>
          <c:invertIfNegative val="0"/>
          <c:cat>
            <c:strRef>
              <c:f>'10_healthcard'!$A$2:$A$13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'10_healthcard'!$C$2:$C$13</c:f>
              <c:numCache>
                <c:formatCode>General</c:formatCode>
                <c:ptCount val="12"/>
                <c:pt idx="0">
                  <c:v>0.16799999999999993</c:v>
                </c:pt>
                <c:pt idx="1">
                  <c:v>0.27</c:v>
                </c:pt>
                <c:pt idx="2">
                  <c:v>0.252</c:v>
                </c:pt>
                <c:pt idx="3">
                  <c:v>0.33299999999999996</c:v>
                </c:pt>
                <c:pt idx="4">
                  <c:v>0.27900000000000003</c:v>
                </c:pt>
                <c:pt idx="5">
                  <c:v>0.28299999999999992</c:v>
                </c:pt>
                <c:pt idx="6">
                  <c:v>0.22599999999999998</c:v>
                </c:pt>
                <c:pt idx="7">
                  <c:v>0.13700000000000001</c:v>
                </c:pt>
                <c:pt idx="8">
                  <c:v>0.11799999999999999</c:v>
                </c:pt>
                <c:pt idx="9">
                  <c:v>9.4999999999999973E-2</c:v>
                </c:pt>
                <c:pt idx="10">
                  <c:v>0.20299999999999996</c:v>
                </c:pt>
                <c:pt idx="11">
                  <c:v>0.23699999999999999</c:v>
                </c:pt>
              </c:numCache>
            </c:numRef>
          </c:val>
          <c:extLst>
            <c:ext xmlns:c16="http://schemas.microsoft.com/office/drawing/2014/chart" uri="{C3380CC4-5D6E-409C-BE32-E72D297353CC}">
              <c16:uniqueId val="{00000001-839E-4BA9-81A9-A51922EFC35F}"/>
            </c:ext>
          </c:extLst>
        </c:ser>
        <c:ser>
          <c:idx val="2"/>
          <c:order val="2"/>
          <c:tx>
            <c:strRef>
              <c:f>'10_healthcard'!$D$1</c:f>
              <c:strCache>
                <c:ptCount val="1"/>
                <c:pt idx="0">
                  <c:v>Health card, not seen</c:v>
                </c:pt>
              </c:strCache>
            </c:strRef>
          </c:tx>
          <c:spPr>
            <a:solidFill>
              <a:schemeClr val="accent4">
                <a:lumMod val="20000"/>
                <a:lumOff val="80000"/>
              </a:schemeClr>
            </a:solidFill>
            <a:ln>
              <a:solidFill>
                <a:schemeClr val="accent4">
                  <a:lumMod val="20000"/>
                  <a:lumOff val="80000"/>
                </a:schemeClr>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'10_healthcard'!$A$2:$A$13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'10_healthcard'!$D$2:$D$13</c:f>
              <c:numCache>
                <c:formatCode>General</c:formatCode>
                <c:ptCount val="12"/>
                <c:pt idx="0">
                  <c:v>0.106</c:v>
                </c:pt>
                <c:pt idx="1">
                  <c:v>0.17</c:v>
                </c:pt>
                <c:pt idx="2">
                  <c:v>0.13</c:v>
                </c:pt>
                <c:pt idx="3">
                  <c:v>0.182</c:v>
                </c:pt>
                <c:pt idx="4">
                  <c:v>0.13600000000000001</c:v>
                </c:pt>
                <c:pt idx="5">
                  <c:v>0.14800000000000002</c:v>
                </c:pt>
                <c:pt idx="6">
                  <c:v>0.10099999999999999</c:v>
                </c:pt>
                <c:pt idx="7">
                  <c:v>0.08</c:v>
                </c:pt>
                <c:pt idx="8">
                  <c:v>9.5000000000000001E-2</c:v>
                </c:pt>
                <c:pt idx="9">
                  <c:v>9.3000000000000013E-2</c:v>
                </c:pt>
                <c:pt idx="10">
                  <c:v>0.19</c:v>
                </c:pt>
                <c:pt idx="11">
                  <c:v>0.13300000000000001</c:v>
                </c:pt>
              </c:numCache>
            </c:numRef>
          </c:val>
          <c:extLst>
            <c:ext xmlns:c16="http://schemas.microsoft.com/office/drawing/2014/chart" uri="{C3380CC4-5D6E-409C-BE32-E72D297353CC}">
              <c16:uniqueId val="{00000002-839E-4BA9-81A9-A51922EFC35F}"/>
            </c:ext>
          </c:extLst>
        </c:ser>
        <c:ser>
          <c:idx val="3"/>
          <c:order val="3"/>
          <c:tx>
            <c:strRef>
              <c:f>'10_healthcard'!$E$1</c:f>
              <c:strCache>
                <c:ptCount val="1"/>
                <c:pt idx="0">
                  <c:v>hcns_neg</c:v>
                </c:pt>
              </c:strCache>
            </c:strRef>
          </c:tx>
          <c:spPr>
            <a:solidFill>
              <a:schemeClr val="bg1"/>
            </a:solidFill>
            <a:ln>
              <a:solidFill>
                <a:schemeClr val="bg1"/>
              </a:solidFill>
            </a:ln>
            <a:effectLst/>
          </c:spPr>
          <c:invertIfNegative val="0"/>
          <c:cat>
            <c:strRef>
              <c:f>'10_healthcard'!$A$2:$A$13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'10_healthcard'!$E$2:$E$13</c:f>
              <c:numCache>
                <c:formatCode>General</c:formatCode>
                <c:ptCount val="12"/>
                <c:pt idx="0">
                  <c:v>0.89400000000000002</c:v>
                </c:pt>
                <c:pt idx="1">
                  <c:v>0.83</c:v>
                </c:pt>
                <c:pt idx="2">
                  <c:v>0.87</c:v>
                </c:pt>
                <c:pt idx="3">
                  <c:v>0.81800000000000006</c:v>
                </c:pt>
                <c:pt idx="4">
                  <c:v>0.86399999999999999</c:v>
                </c:pt>
                <c:pt idx="5">
                  <c:v>0.85199999999999998</c:v>
                </c:pt>
                <c:pt idx="6">
                  <c:v>0.89900000000000002</c:v>
                </c:pt>
                <c:pt idx="7">
                  <c:v>0.92</c:v>
                </c:pt>
                <c:pt idx="8">
                  <c:v>0.90500000000000003</c:v>
                </c:pt>
                <c:pt idx="9">
                  <c:v>0.90700000000000003</c:v>
                </c:pt>
                <c:pt idx="10">
                  <c:v>0.81</c:v>
                </c:pt>
                <c:pt idx="11">
                  <c:v>0.86699999999999999</c:v>
                </c:pt>
              </c:numCache>
            </c:numRef>
          </c:val>
          <c:extLst>
            <c:ext xmlns:c16="http://schemas.microsoft.com/office/drawing/2014/chart" uri="{C3380CC4-5D6E-409C-BE32-E72D297353CC}">
              <c16:uniqueId val="{00000003-839E-4BA9-81A9-A51922EFC35F}"/>
            </c:ext>
          </c:extLst>
        </c:ser>
        <c:ser>
          <c:idx val="4"/>
          <c:order val="4"/>
          <c:tx>
            <c:strRef>
              <c:f>'10_healthcard'!$F$1</c:f>
              <c:strCache>
                <c:ptCount val="1"/>
                <c:pt idx="0">
                  <c:v>No Health card</c:v>
                </c:pt>
              </c:strCache>
            </c:strRef>
          </c:tx>
          <c:spPr>
            <a:solidFill>
              <a:srgbClr val="000000">
                <a:alpha val="20000"/>
              </a:srgbClr>
            </a:solidFill>
            <a:ln>
              <a:solidFill>
                <a:schemeClr val="bg1">
                  <a:lumMod val="85000"/>
                </a:schemeClr>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'10_healthcard'!$A$2:$A$13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'10_healthcard'!$F$2:$F$13</c:f>
              <c:numCache>
                <c:formatCode>General</c:formatCode>
                <c:ptCount val="12"/>
                <c:pt idx="0">
                  <c:v>6.2E-2</c:v>
                </c:pt>
                <c:pt idx="1">
                  <c:v>0.1</c:v>
                </c:pt>
                <c:pt idx="2">
                  <c:v>0.122</c:v>
                </c:pt>
                <c:pt idx="3">
                  <c:v>0.15</c:v>
                </c:pt>
                <c:pt idx="4">
                  <c:v>0.14300000000000002</c:v>
                </c:pt>
                <c:pt idx="5">
                  <c:v>0.13400000000000001</c:v>
                </c:pt>
                <c:pt idx="6">
                  <c:v>0.124</c:v>
                </c:pt>
                <c:pt idx="7">
                  <c:v>5.7000000000000002E-2</c:v>
                </c:pt>
                <c:pt idx="8">
                  <c:v>2.3E-2</c:v>
                </c:pt>
                <c:pt idx="9">
                  <c:v>1E-3</c:v>
                </c:pt>
                <c:pt idx="10">
                  <c:v>1.3000000000000001E-2</c:v>
                </c:pt>
                <c:pt idx="11">
                  <c:v>0.10300000000000001</c:v>
                </c:pt>
              </c:numCache>
            </c:numRef>
          </c:val>
          <c:extLst>
            <c:ext xmlns:c16="http://schemas.microsoft.com/office/drawing/2014/chart" uri="{C3380CC4-5D6E-409C-BE32-E72D297353CC}">
              <c16:uniqueId val="{00000004-839E-4BA9-81A9-A51922EFC35F}"/>
            </c:ext>
          </c:extLst>
        </c:ser>
        <c:ser>
          <c:idx val="5"/>
          <c:order val="5"/>
          <c:tx>
            <c:strRef>
              <c:f>'10_healthcard'!$G$1</c:f>
              <c:strCache>
                <c:ptCount val="1"/>
                <c:pt idx="0">
                  <c:v>nhc_neg</c:v>
                </c:pt>
              </c:strCache>
            </c:strRef>
          </c:tx>
          <c:spPr>
            <a:solidFill>
              <a:schemeClr val="bg1"/>
            </a:solidFill>
            <a:ln>
              <a:solidFill>
                <a:schemeClr val="bg1"/>
              </a:solidFill>
            </a:ln>
            <a:effectLst/>
          </c:spPr>
          <c:invertIfNegative val="0"/>
          <c:cat>
            <c:strRef>
              <c:f>'10_healthcard'!$A$2:$A$13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'10_healthcard'!$G$2:$G$13</c:f>
              <c:numCache>
                <c:formatCode>General</c:formatCode>
                <c:ptCount val="12"/>
                <c:pt idx="0">
                  <c:v>0.93799999999999994</c:v>
                </c:pt>
                <c:pt idx="1">
                  <c:v>0.9</c:v>
                </c:pt>
                <c:pt idx="2">
                  <c:v>0.878</c:v>
                </c:pt>
                <c:pt idx="3">
                  <c:v>0.85</c:v>
                </c:pt>
                <c:pt idx="4">
                  <c:v>0.85699999999999998</c:v>
                </c:pt>
                <c:pt idx="5">
                  <c:v>0.86599999999999999</c:v>
                </c:pt>
                <c:pt idx="6">
                  <c:v>0.876</c:v>
                </c:pt>
                <c:pt idx="7">
                  <c:v>0.94299999999999995</c:v>
                </c:pt>
                <c:pt idx="8">
                  <c:v>0.97699999999999998</c:v>
                </c:pt>
                <c:pt idx="9">
                  <c:v>0.999</c:v>
                </c:pt>
                <c:pt idx="10">
                  <c:v>0.98699999999999999</c:v>
                </c:pt>
                <c:pt idx="11">
                  <c:v>0.89700000000000002</c:v>
                </c:pt>
              </c:numCache>
            </c:numRef>
          </c:val>
          <c:extLst>
            <c:ext xmlns:c16="http://schemas.microsoft.com/office/drawing/2014/chart" uri="{C3380CC4-5D6E-409C-BE32-E72D297353CC}">
              <c16:uniqueId val="{00000005-839E-4BA9-81A9-A51922EFC35F}"/>
            </c:ext>
          </c:extLst>
        </c:ser>
        <c:dLbls>
          <c:showLegendKey val="0"/>
          <c:showVal val="0"/>
          <c:showCatName val="0"/>
          <c:showSerName val="0"/>
          <c:showPercent val="0"/>
          <c:showBubbleSize val="0"/>
        </c:dLbls>
        <c:gapWidth val="25"/>
        <c:overlap val="100"/>
        <c:axId val="570472224"/>
        <c:axId val="570464352"/>
      </c:barChart>
      <c:catAx>
        <c:axId val="570472224"/>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70464352"/>
        <c:crosses val="autoZero"/>
        <c:auto val="1"/>
        <c:lblAlgn val="ctr"/>
        <c:lblOffset val="100"/>
        <c:noMultiLvlLbl val="0"/>
      </c:catAx>
      <c:valAx>
        <c:axId val="570464352"/>
        <c:scaling>
          <c:orientation val="minMax"/>
        </c:scaling>
        <c:delete val="1"/>
        <c:axPos val="t"/>
        <c:numFmt formatCode="0%" sourceLinked="1"/>
        <c:majorTickMark val="none"/>
        <c:minorTickMark val="none"/>
        <c:tickLblPos val="nextTo"/>
        <c:crossAx val="5704722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12481997568722"/>
          <c:y val="0.12952947420233901"/>
          <c:w val="0.54147176416153098"/>
          <c:h val="0.76906110483233725"/>
        </c:manualLayout>
      </c:layout>
      <c:barChart>
        <c:barDir val="bar"/>
        <c:grouping val="percentStacked"/>
        <c:varyColors val="0"/>
        <c:ser>
          <c:idx val="0"/>
          <c:order val="0"/>
          <c:tx>
            <c:strRef>
              <c:f>'11_bwcard'!$B$1</c:f>
              <c:strCache>
                <c:ptCount val="1"/>
                <c:pt idx="0">
                  <c:v>VLBW</c:v>
                </c:pt>
              </c:strCache>
            </c:strRef>
          </c:tx>
          <c:spPr>
            <a:solidFill>
              <a:schemeClr val="accent1"/>
            </a:solidFill>
            <a:ln>
              <a:noFill/>
            </a:ln>
            <a:effectLst/>
          </c:spPr>
          <c:invertIfNegative val="0"/>
          <c:dLbls>
            <c:dLbl>
              <c:idx val="1"/>
              <c:layout>
                <c:manualLayout>
                  <c:x val="5.121436025426439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63-4160-83BA-41749A1BCA07}"/>
                </c:ext>
              </c:extLst>
            </c:dLbl>
            <c:dLbl>
              <c:idx val="2"/>
              <c:layout>
                <c:manualLayout>
                  <c:x val="5.0672858929778596E-2"/>
                  <c:y val="3.0258604717884693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63-4160-83BA-41749A1BCA07}"/>
                </c:ext>
              </c:extLst>
            </c:dLbl>
            <c:dLbl>
              <c:idx val="3"/>
              <c:layout>
                <c:manualLayout>
                  <c:x val="4.5657520238638227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63-4160-83BA-41749A1BCA07}"/>
                </c:ext>
              </c:extLst>
            </c:dLbl>
            <c:dLbl>
              <c:idx val="4"/>
              <c:layout>
                <c:manualLayout>
                  <c:x val="5.8582373229265225E-2"/>
                  <c:y val="5.7740511306740222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B6-4098-940E-A4ECB344DD4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'11_bwcard'!$A$2:$A$13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'11_bwcard'!$B$2:$B$13</c:f>
              <c:numCache>
                <c:formatCode>General</c:formatCode>
                <c:ptCount val="12"/>
                <c:pt idx="0">
                  <c:v>2E-3</c:v>
                </c:pt>
                <c:pt idx="1">
                  <c:v>4.5999999999999999E-2</c:v>
                </c:pt>
                <c:pt idx="2">
                  <c:v>4.8000000000000001E-2</c:v>
                </c:pt>
                <c:pt idx="3">
                  <c:v>3.7000000000000005E-2</c:v>
                </c:pt>
                <c:pt idx="4">
                  <c:v>5.9000000000000004E-2</c:v>
                </c:pt>
                <c:pt idx="5">
                  <c:v>1.9E-2</c:v>
                </c:pt>
                <c:pt idx="6">
                  <c:v>3.0000000000000001E-3</c:v>
                </c:pt>
                <c:pt idx="7">
                  <c:v>1.2E-2</c:v>
                </c:pt>
                <c:pt idx="8">
                  <c:v>6.0000000000000001E-3</c:v>
                </c:pt>
                <c:pt idx="9">
                  <c:v>1.2E-2</c:v>
                </c:pt>
                <c:pt idx="10">
                  <c:v>5.0000000000000001E-3</c:v>
                </c:pt>
                <c:pt idx="11">
                  <c:v>2.4E-2</c:v>
                </c:pt>
              </c:numCache>
            </c:numRef>
          </c:val>
          <c:extLst>
            <c:ext xmlns:c16="http://schemas.microsoft.com/office/drawing/2014/chart" uri="{C3380CC4-5D6E-409C-BE32-E72D297353CC}">
              <c16:uniqueId val="{00000000-F418-40EA-8928-7BB004B4D922}"/>
            </c:ext>
          </c:extLst>
        </c:ser>
        <c:ser>
          <c:idx val="1"/>
          <c:order val="1"/>
          <c:tx>
            <c:strRef>
              <c:f>'11_bwcard'!$C$1</c:f>
              <c:strCache>
                <c:ptCount val="1"/>
                <c:pt idx="0">
                  <c:v>vlbw_neg</c:v>
                </c:pt>
              </c:strCache>
            </c:strRef>
          </c:tx>
          <c:spPr>
            <a:solidFill>
              <a:schemeClr val="bg1"/>
            </a:solidFill>
            <a:ln>
              <a:solidFill>
                <a:schemeClr val="bg1"/>
              </a:solidFill>
            </a:ln>
            <a:effectLst/>
          </c:spPr>
          <c:invertIfNegative val="0"/>
          <c:cat>
            <c:strRef>
              <c:f>'11_bwcard'!$A$2:$A$13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'11_bwcard'!$C$2:$C$13</c:f>
              <c:numCache>
                <c:formatCode>General</c:formatCode>
                <c:ptCount val="12"/>
                <c:pt idx="0">
                  <c:v>0.32800000000000001</c:v>
                </c:pt>
                <c:pt idx="1">
                  <c:v>0.28400000000000003</c:v>
                </c:pt>
                <c:pt idx="2">
                  <c:v>0.28200000000000003</c:v>
                </c:pt>
                <c:pt idx="3">
                  <c:v>0.29300000000000004</c:v>
                </c:pt>
                <c:pt idx="4">
                  <c:v>0.27100000000000002</c:v>
                </c:pt>
                <c:pt idx="5">
                  <c:v>0.311</c:v>
                </c:pt>
                <c:pt idx="6">
                  <c:v>0.32700000000000001</c:v>
                </c:pt>
                <c:pt idx="7">
                  <c:v>0.318</c:v>
                </c:pt>
                <c:pt idx="8">
                  <c:v>0.32400000000000001</c:v>
                </c:pt>
                <c:pt idx="9">
                  <c:v>0.318</c:v>
                </c:pt>
                <c:pt idx="10">
                  <c:v>0.32500000000000001</c:v>
                </c:pt>
                <c:pt idx="11">
                  <c:v>0.30599999999999999</c:v>
                </c:pt>
              </c:numCache>
            </c:numRef>
          </c:val>
          <c:extLst>
            <c:ext xmlns:c16="http://schemas.microsoft.com/office/drawing/2014/chart" uri="{C3380CC4-5D6E-409C-BE32-E72D297353CC}">
              <c16:uniqueId val="{00000001-F418-40EA-8928-7BB004B4D922}"/>
            </c:ext>
          </c:extLst>
        </c:ser>
        <c:ser>
          <c:idx val="2"/>
          <c:order val="2"/>
          <c:tx>
            <c:strRef>
              <c:f>'11_bwcard'!$D$1</c:f>
              <c:strCache>
                <c:ptCount val="1"/>
                <c:pt idx="0">
                  <c:v>LBW</c:v>
                </c:pt>
              </c:strCache>
            </c:strRef>
          </c:tx>
          <c:spPr>
            <a:solidFill>
              <a:schemeClr val="accent4">
                <a:lumMod val="20000"/>
                <a:lumOff val="80000"/>
              </a:schemeClr>
            </a:solidFill>
            <a:ln>
              <a:solidFill>
                <a:schemeClr val="accent4">
                  <a:lumMod val="20000"/>
                  <a:lumOff val="80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'11_bwcard'!$A$2:$A$13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'11_bwcard'!$D$2:$D$13</c:f>
              <c:numCache>
                <c:formatCode>General</c:formatCode>
                <c:ptCount val="12"/>
                <c:pt idx="0">
                  <c:v>0.122</c:v>
                </c:pt>
                <c:pt idx="1">
                  <c:v>0.155</c:v>
                </c:pt>
                <c:pt idx="2">
                  <c:v>0.11599999999999999</c:v>
                </c:pt>
                <c:pt idx="3">
                  <c:v>0.16500000000000001</c:v>
                </c:pt>
                <c:pt idx="4">
                  <c:v>0.182</c:v>
                </c:pt>
                <c:pt idx="5">
                  <c:v>9.1999999999999998E-2</c:v>
                </c:pt>
                <c:pt idx="6">
                  <c:v>0.10400000000000001</c:v>
                </c:pt>
                <c:pt idx="7">
                  <c:v>0.10300000000000001</c:v>
                </c:pt>
                <c:pt idx="8">
                  <c:v>7.0999999999999994E-2</c:v>
                </c:pt>
                <c:pt idx="9">
                  <c:v>9.5000000000000001E-2</c:v>
                </c:pt>
                <c:pt idx="10">
                  <c:v>9.1999999999999998E-2</c:v>
                </c:pt>
                <c:pt idx="11">
                  <c:v>0.12</c:v>
                </c:pt>
              </c:numCache>
            </c:numRef>
          </c:val>
          <c:extLst>
            <c:ext xmlns:c16="http://schemas.microsoft.com/office/drawing/2014/chart" uri="{C3380CC4-5D6E-409C-BE32-E72D297353CC}">
              <c16:uniqueId val="{0000000E-F418-40EA-8928-7BB004B4D922}"/>
            </c:ext>
          </c:extLst>
        </c:ser>
        <c:ser>
          <c:idx val="3"/>
          <c:order val="3"/>
          <c:tx>
            <c:strRef>
              <c:f>'11_bwcard'!$E$1</c:f>
              <c:strCache>
                <c:ptCount val="1"/>
                <c:pt idx="0">
                  <c:v>lbw_neg</c:v>
                </c:pt>
              </c:strCache>
            </c:strRef>
          </c:tx>
          <c:spPr>
            <a:solidFill>
              <a:sysClr val="window" lastClr="FFFFFF"/>
            </a:solidFill>
            <a:ln>
              <a:solidFill>
                <a:schemeClr val="bg1"/>
              </a:solidFill>
            </a:ln>
            <a:effectLst/>
          </c:spPr>
          <c:invertIfNegative val="0"/>
          <c:cat>
            <c:strRef>
              <c:f>'11_bwcard'!$A$2:$A$13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'11_bwcard'!$E$2:$E$13</c:f>
              <c:numCache>
                <c:formatCode>General</c:formatCode>
                <c:ptCount val="12"/>
                <c:pt idx="0">
                  <c:v>0.20800000000000002</c:v>
                </c:pt>
                <c:pt idx="1">
                  <c:v>0.17500000000000002</c:v>
                </c:pt>
                <c:pt idx="2">
                  <c:v>0.21400000000000002</c:v>
                </c:pt>
                <c:pt idx="3">
                  <c:v>0.16500000000000001</c:v>
                </c:pt>
                <c:pt idx="4">
                  <c:v>0.14800000000000002</c:v>
                </c:pt>
                <c:pt idx="5">
                  <c:v>0.23800000000000002</c:v>
                </c:pt>
                <c:pt idx="6">
                  <c:v>0.22600000000000001</c:v>
                </c:pt>
                <c:pt idx="7">
                  <c:v>0.22700000000000001</c:v>
                </c:pt>
                <c:pt idx="8">
                  <c:v>0.25900000000000001</c:v>
                </c:pt>
                <c:pt idx="9">
                  <c:v>0.23500000000000001</c:v>
                </c:pt>
                <c:pt idx="10">
                  <c:v>0.23800000000000002</c:v>
                </c:pt>
                <c:pt idx="11">
                  <c:v>0.21000000000000002</c:v>
                </c:pt>
              </c:numCache>
            </c:numRef>
          </c:val>
          <c:extLst>
            <c:ext xmlns:c16="http://schemas.microsoft.com/office/drawing/2014/chart" uri="{C3380CC4-5D6E-409C-BE32-E72D297353CC}">
              <c16:uniqueId val="{0000000F-F418-40EA-8928-7BB004B4D922}"/>
            </c:ext>
          </c:extLst>
        </c:ser>
        <c:ser>
          <c:idx val="4"/>
          <c:order val="4"/>
          <c:tx>
            <c:strRef>
              <c:f>'11_bwcard'!$F$1</c:f>
              <c:strCache>
                <c:ptCount val="1"/>
                <c:pt idx="0">
                  <c:v>Missing</c:v>
                </c:pt>
              </c:strCache>
            </c:strRef>
          </c:tx>
          <c:spPr>
            <a:solidFill>
              <a:schemeClr val="bg1">
                <a:lumMod val="85000"/>
              </a:schemeClr>
            </a:solidFill>
            <a:ln>
              <a:solidFill>
                <a:schemeClr val="bg1">
                  <a:lumMod val="85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'11_bwcard'!$A$2:$A$13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'11_bwcard'!$F$2:$F$13</c:f>
              <c:numCache>
                <c:formatCode>General</c:formatCode>
                <c:ptCount val="12"/>
                <c:pt idx="0">
                  <c:v>0</c:v>
                </c:pt>
                <c:pt idx="1">
                  <c:v>0.10400000000000001</c:v>
                </c:pt>
                <c:pt idx="2">
                  <c:v>1.8000000000000002E-2</c:v>
                </c:pt>
                <c:pt idx="3">
                  <c:v>5.5999999999999994E-2</c:v>
                </c:pt>
                <c:pt idx="4">
                  <c:v>7.9000000000000001E-2</c:v>
                </c:pt>
                <c:pt idx="5">
                  <c:v>6.0000000000000001E-3</c:v>
                </c:pt>
                <c:pt idx="6">
                  <c:v>5.7000000000000002E-2</c:v>
                </c:pt>
                <c:pt idx="7">
                  <c:v>3.0000000000000001E-3</c:v>
                </c:pt>
                <c:pt idx="8">
                  <c:v>5.0000000000000001E-3</c:v>
                </c:pt>
                <c:pt idx="9">
                  <c:v>0</c:v>
                </c:pt>
                <c:pt idx="10">
                  <c:v>0</c:v>
                </c:pt>
                <c:pt idx="11">
                  <c:v>2.8999999999999998E-2</c:v>
                </c:pt>
              </c:numCache>
            </c:numRef>
          </c:val>
          <c:extLst>
            <c:ext xmlns:c16="http://schemas.microsoft.com/office/drawing/2014/chart" uri="{C3380CC4-5D6E-409C-BE32-E72D297353CC}">
              <c16:uniqueId val="{00000016-F418-40EA-8928-7BB004B4D922}"/>
            </c:ext>
          </c:extLst>
        </c:ser>
        <c:ser>
          <c:idx val="5"/>
          <c:order val="5"/>
          <c:tx>
            <c:strRef>
              <c:f>'11_bwcard'!$G$1</c:f>
              <c:strCache>
                <c:ptCount val="1"/>
                <c:pt idx="0">
                  <c:v>miss_neg</c:v>
                </c:pt>
              </c:strCache>
            </c:strRef>
          </c:tx>
          <c:spPr>
            <a:solidFill>
              <a:schemeClr val="bg1"/>
            </a:solidFill>
            <a:ln>
              <a:solidFill>
                <a:schemeClr val="bg1"/>
              </a:solidFill>
            </a:ln>
            <a:effectLst/>
          </c:spPr>
          <c:invertIfNegative val="0"/>
          <c:cat>
            <c:strRef>
              <c:f>'11_bwcard'!$A$2:$A$13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'11_bwcard'!$G$2:$G$13</c:f>
              <c:numCache>
                <c:formatCode>General</c:formatCode>
                <c:ptCount val="12"/>
                <c:pt idx="0">
                  <c:v>0.34</c:v>
                </c:pt>
                <c:pt idx="1">
                  <c:v>0.23600000000000002</c:v>
                </c:pt>
                <c:pt idx="2">
                  <c:v>0.32200000000000001</c:v>
                </c:pt>
                <c:pt idx="3">
                  <c:v>0.28400000000000003</c:v>
                </c:pt>
                <c:pt idx="4">
                  <c:v>0.26100000000000001</c:v>
                </c:pt>
                <c:pt idx="5">
                  <c:v>0.33400000000000002</c:v>
                </c:pt>
                <c:pt idx="6">
                  <c:v>0.28300000000000003</c:v>
                </c:pt>
                <c:pt idx="7">
                  <c:v>0.33700000000000002</c:v>
                </c:pt>
                <c:pt idx="8">
                  <c:v>0.33500000000000002</c:v>
                </c:pt>
                <c:pt idx="9">
                  <c:v>0.34</c:v>
                </c:pt>
                <c:pt idx="10">
                  <c:v>0.34</c:v>
                </c:pt>
                <c:pt idx="11">
                  <c:v>0.31100000000000005</c:v>
                </c:pt>
              </c:numCache>
            </c:numRef>
          </c:val>
          <c:extLst>
            <c:ext xmlns:c16="http://schemas.microsoft.com/office/drawing/2014/chart" uri="{C3380CC4-5D6E-409C-BE32-E72D297353CC}">
              <c16:uniqueId val="{00000017-F418-40EA-8928-7BB004B4D922}"/>
            </c:ext>
          </c:extLst>
        </c:ser>
        <c:dLbls>
          <c:showLegendKey val="0"/>
          <c:showVal val="0"/>
          <c:showCatName val="0"/>
          <c:showSerName val="0"/>
          <c:showPercent val="0"/>
          <c:showBubbleSize val="0"/>
        </c:dLbls>
        <c:gapWidth val="50"/>
        <c:overlap val="100"/>
        <c:axId val="341656928"/>
        <c:axId val="341657584"/>
      </c:barChart>
      <c:catAx>
        <c:axId val="34165692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41657584"/>
        <c:crosses val="autoZero"/>
        <c:auto val="1"/>
        <c:lblAlgn val="ctr"/>
        <c:lblOffset val="100"/>
        <c:noMultiLvlLbl val="0"/>
      </c:catAx>
      <c:valAx>
        <c:axId val="341657584"/>
        <c:scaling>
          <c:orientation val="minMax"/>
        </c:scaling>
        <c:delete val="1"/>
        <c:axPos val="t"/>
        <c:numFmt formatCode="0%" sourceLinked="1"/>
        <c:majorTickMark val="none"/>
        <c:minorTickMark val="none"/>
        <c:tickLblPos val="nextTo"/>
        <c:crossAx val="341656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Number of deaths recorded</a:t>
            </a:r>
            <a:r>
              <a:rPr lang="en-US" baseline="0">
                <a:solidFill>
                  <a:sysClr val="windowText" lastClr="000000"/>
                </a:solidFill>
              </a:rPr>
              <a:t> by province</a:t>
            </a:r>
            <a:endParaRPr lang="en-US">
              <a:solidFill>
                <a:sysClr val="windowText" lastClr="000000"/>
              </a:solidFill>
            </a:endParaRPr>
          </a:p>
        </c:rich>
      </c:tx>
      <c:layout>
        <c:manualLayout>
          <c:xMode val="edge"/>
          <c:yMode val="edge"/>
          <c:x val="0.10446442533730861"/>
          <c:y val="4.95780981919609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6003243497001899"/>
          <c:y val="0.16185459823848103"/>
          <c:w val="0.71015726692699999"/>
          <c:h val="0.77135778275293776"/>
        </c:manualLayout>
      </c:layout>
      <c:barChart>
        <c:barDir val="bar"/>
        <c:grouping val="clustered"/>
        <c:varyColors val="0"/>
        <c:ser>
          <c:idx val="0"/>
          <c:order val="0"/>
          <c:tx>
            <c:strRef>
              <c:f>'12_deaths'!$B$2</c:f>
              <c:strCache>
                <c:ptCount val="1"/>
                <c:pt idx="0">
                  <c:v>Number of deaths</c:v>
                </c:pt>
              </c:strCache>
            </c:strRef>
          </c:tx>
          <c:spPr>
            <a:solidFill>
              <a:schemeClr val="accent3">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'12_deaths'!$A$3:$A$13</c:f>
              <c:strCache>
                <c:ptCount val="11"/>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strCache>
            </c:strRef>
          </c:cat>
          <c:val>
            <c:numRef>
              <c:f>'12_deaths'!$B$3:$B$13</c:f>
              <c:numCache>
                <c:formatCode>General</c:formatCode>
                <c:ptCount val="11"/>
                <c:pt idx="0">
                  <c:v>226</c:v>
                </c:pt>
                <c:pt idx="1">
                  <c:v>369</c:v>
                </c:pt>
                <c:pt idx="2">
                  <c:v>475</c:v>
                </c:pt>
                <c:pt idx="3">
                  <c:v>868</c:v>
                </c:pt>
                <c:pt idx="4">
                  <c:v>431</c:v>
                </c:pt>
                <c:pt idx="5">
                  <c:v>348</c:v>
                </c:pt>
                <c:pt idx="6">
                  <c:v>265</c:v>
                </c:pt>
                <c:pt idx="7">
                  <c:v>302</c:v>
                </c:pt>
                <c:pt idx="8">
                  <c:v>317</c:v>
                </c:pt>
                <c:pt idx="9">
                  <c:v>174</c:v>
                </c:pt>
                <c:pt idx="10">
                  <c:v>124</c:v>
                </c:pt>
              </c:numCache>
            </c:numRef>
          </c:val>
          <c:extLst>
            <c:ext xmlns:c16="http://schemas.microsoft.com/office/drawing/2014/chart" uri="{C3380CC4-5D6E-409C-BE32-E72D297353CC}">
              <c16:uniqueId val="{00000000-D5F4-4B93-AFE4-FBAA3F5C8999}"/>
            </c:ext>
          </c:extLst>
        </c:ser>
        <c:dLbls>
          <c:showLegendKey val="0"/>
          <c:showVal val="0"/>
          <c:showCatName val="0"/>
          <c:showSerName val="0"/>
          <c:showPercent val="0"/>
          <c:showBubbleSize val="0"/>
        </c:dLbls>
        <c:gapWidth val="50"/>
        <c:axId val="742638512"/>
        <c:axId val="742638840"/>
      </c:barChart>
      <c:catAx>
        <c:axId val="74263851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42638840"/>
        <c:crosses val="autoZero"/>
        <c:auto val="1"/>
        <c:lblAlgn val="ctr"/>
        <c:lblOffset val="100"/>
        <c:noMultiLvlLbl val="0"/>
      </c:catAx>
      <c:valAx>
        <c:axId val="742638840"/>
        <c:scaling>
          <c:orientation val="minMax"/>
        </c:scaling>
        <c:delete val="1"/>
        <c:axPos val="t"/>
        <c:numFmt formatCode="General" sourceLinked="1"/>
        <c:majorTickMark val="none"/>
        <c:minorTickMark val="none"/>
        <c:tickLblPos val="nextTo"/>
        <c:crossAx val="74263851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738515047582241"/>
          <c:y val="4.94148244473342E-2"/>
          <c:w val="0.85945166363407033"/>
          <c:h val="0.87319787066794308"/>
        </c:manualLayout>
      </c:layout>
      <c:barChart>
        <c:barDir val="bar"/>
        <c:grouping val="percentStacked"/>
        <c:varyColors val="0"/>
        <c:ser>
          <c:idx val="0"/>
          <c:order val="0"/>
          <c:tx>
            <c:strRef>
              <c:f>'13_agedeathprov'!$B$1</c:f>
              <c:strCache>
                <c:ptCount val="1"/>
                <c:pt idx="0">
                  <c:v>0-27 days</c:v>
                </c:pt>
              </c:strCache>
            </c:strRef>
          </c:tx>
          <c:spPr>
            <a:solidFill>
              <a:srgbClr val="428499"/>
            </a:solidFill>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'13_agedeathprov'!$A$2:$A$13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'13_agedeathprov'!$B$2:$B$13</c:f>
              <c:numCache>
                <c:formatCode>General</c:formatCode>
                <c:ptCount val="12"/>
                <c:pt idx="0">
                  <c:v>17.600000000000001</c:v>
                </c:pt>
                <c:pt idx="1">
                  <c:v>8.3000000000000007</c:v>
                </c:pt>
                <c:pt idx="2">
                  <c:v>8.9</c:v>
                </c:pt>
                <c:pt idx="3">
                  <c:v>10.199999999999999</c:v>
                </c:pt>
                <c:pt idx="4">
                  <c:v>18</c:v>
                </c:pt>
                <c:pt idx="5">
                  <c:v>16.600000000000001</c:v>
                </c:pt>
                <c:pt idx="6">
                  <c:v>13.2</c:v>
                </c:pt>
                <c:pt idx="7">
                  <c:v>4.5999999999999996</c:v>
                </c:pt>
                <c:pt idx="8">
                  <c:v>6.9</c:v>
                </c:pt>
                <c:pt idx="9">
                  <c:v>6.3</c:v>
                </c:pt>
                <c:pt idx="10">
                  <c:v>1.8</c:v>
                </c:pt>
                <c:pt idx="11">
                  <c:v>10.8</c:v>
                </c:pt>
              </c:numCache>
            </c:numRef>
          </c:val>
          <c:extLst>
            <c:ext xmlns:c16="http://schemas.microsoft.com/office/drawing/2014/chart" uri="{C3380CC4-5D6E-409C-BE32-E72D297353CC}">
              <c16:uniqueId val="{00000000-678E-46D8-B377-D58AE50F0202}"/>
            </c:ext>
          </c:extLst>
        </c:ser>
        <c:ser>
          <c:idx val="1"/>
          <c:order val="1"/>
          <c:tx>
            <c:strRef>
              <c:f>'13_agedeathprov'!$C$1</c:f>
              <c:strCache>
                <c:ptCount val="1"/>
                <c:pt idx="0">
                  <c:v>1-59 months</c:v>
                </c:pt>
              </c:strCache>
            </c:strRef>
          </c:tx>
          <c:spPr>
            <a:solidFill>
              <a:srgbClr val="428499">
                <a:alpha val="80000"/>
              </a:srgbClr>
            </a:solidFill>
            <a:effectLst/>
          </c:spPr>
          <c:invertIfNegative val="0"/>
          <c:dLbls>
            <c:spPr>
              <a:noFill/>
              <a:ln>
                <a:noFill/>
              </a:ln>
              <a:effectLst/>
            </c:spPr>
            <c:txPr>
              <a:bodyPr wrap="square" lIns="38100" tIns="19050" rIns="38100" bIns="19050" anchor="ctr">
                <a:spAutoFit/>
              </a:bodyPr>
              <a:lstStyle/>
              <a:p>
                <a:pPr>
                  <a:defRPr sz="1100" b="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'13_agedeathprov'!$A$2:$A$13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'13_agedeathprov'!$C$2:$C$13</c:f>
              <c:numCache>
                <c:formatCode>General</c:formatCode>
                <c:ptCount val="12"/>
                <c:pt idx="0">
                  <c:v>22</c:v>
                </c:pt>
                <c:pt idx="1">
                  <c:v>24.5</c:v>
                </c:pt>
                <c:pt idx="2">
                  <c:v>23.5</c:v>
                </c:pt>
                <c:pt idx="3">
                  <c:v>26.8</c:v>
                </c:pt>
                <c:pt idx="4">
                  <c:v>26.3</c:v>
                </c:pt>
                <c:pt idx="5">
                  <c:v>24.5</c:v>
                </c:pt>
                <c:pt idx="6">
                  <c:v>22.5</c:v>
                </c:pt>
                <c:pt idx="7">
                  <c:v>9</c:v>
                </c:pt>
                <c:pt idx="8">
                  <c:v>6.9</c:v>
                </c:pt>
                <c:pt idx="9">
                  <c:v>5.6</c:v>
                </c:pt>
                <c:pt idx="10">
                  <c:v>3.1</c:v>
                </c:pt>
                <c:pt idx="11">
                  <c:v>20.7</c:v>
                </c:pt>
              </c:numCache>
            </c:numRef>
          </c:val>
          <c:extLst>
            <c:ext xmlns:c16="http://schemas.microsoft.com/office/drawing/2014/chart" uri="{C3380CC4-5D6E-409C-BE32-E72D297353CC}">
              <c16:uniqueId val="{00000001-678E-46D8-B377-D58AE50F0202}"/>
            </c:ext>
          </c:extLst>
        </c:ser>
        <c:ser>
          <c:idx val="2"/>
          <c:order val="2"/>
          <c:tx>
            <c:strRef>
              <c:f>'13_agedeathprov'!$D$1</c:f>
              <c:strCache>
                <c:ptCount val="1"/>
                <c:pt idx="0">
                  <c:v>5-15 years</c:v>
                </c:pt>
              </c:strCache>
            </c:strRef>
          </c:tx>
          <c:spPr>
            <a:solidFill>
              <a:srgbClr val="428499">
                <a:alpha val="40000"/>
              </a:srgbClr>
            </a:solidFill>
            <a:effectLst/>
          </c:spPr>
          <c:invertIfNegative val="0"/>
          <c:dLbls>
            <c:spPr>
              <a:noFill/>
              <a:ln>
                <a:noFill/>
              </a:ln>
              <a:effectLst/>
            </c:spPr>
            <c:txPr>
              <a:bodyPr wrap="square" lIns="38100" tIns="19050" rIns="38100" bIns="19050" anchor="ctr">
                <a:spAutoFit/>
              </a:bodyPr>
              <a:lstStyle/>
              <a:p>
                <a:pPr>
                  <a:defRPr sz="1100" b="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'13_agedeathprov'!$A$2:$A$13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'13_agedeathprov'!$D$2:$D$13</c:f>
              <c:numCache>
                <c:formatCode>General</c:formatCode>
                <c:ptCount val="12"/>
                <c:pt idx="0">
                  <c:v>6</c:v>
                </c:pt>
                <c:pt idx="1">
                  <c:v>7.8</c:v>
                </c:pt>
                <c:pt idx="2">
                  <c:v>5</c:v>
                </c:pt>
                <c:pt idx="3">
                  <c:v>5.0999999999999996</c:v>
                </c:pt>
                <c:pt idx="4">
                  <c:v>8.6999999999999993</c:v>
                </c:pt>
                <c:pt idx="5">
                  <c:v>4.0999999999999996</c:v>
                </c:pt>
                <c:pt idx="6">
                  <c:v>5.9</c:v>
                </c:pt>
                <c:pt idx="7">
                  <c:v>3.6</c:v>
                </c:pt>
                <c:pt idx="8">
                  <c:v>4.5</c:v>
                </c:pt>
                <c:pt idx="9">
                  <c:v>3.8</c:v>
                </c:pt>
                <c:pt idx="10">
                  <c:v>2</c:v>
                </c:pt>
                <c:pt idx="11">
                  <c:v>5.4</c:v>
                </c:pt>
              </c:numCache>
            </c:numRef>
          </c:val>
          <c:extLst>
            <c:ext xmlns:c16="http://schemas.microsoft.com/office/drawing/2014/chart" uri="{C3380CC4-5D6E-409C-BE32-E72D297353CC}">
              <c16:uniqueId val="{00000002-678E-46D8-B377-D58AE50F0202}"/>
            </c:ext>
          </c:extLst>
        </c:ser>
        <c:ser>
          <c:idx val="3"/>
          <c:order val="3"/>
          <c:tx>
            <c:strRef>
              <c:f>'13_agedeathprov'!$E$1</c:f>
              <c:strCache>
                <c:ptCount val="1"/>
                <c:pt idx="0">
                  <c:v>15-49 years</c:v>
                </c:pt>
              </c:strCache>
            </c:strRef>
          </c:tx>
          <c:spPr>
            <a:solidFill>
              <a:srgbClr val="A79281">
                <a:alpha val="40000"/>
              </a:srgbClr>
            </a:solidFill>
            <a:effectLst/>
          </c:spPr>
          <c:invertIfNegative val="0"/>
          <c:dLbls>
            <c:spPr>
              <a:noFill/>
              <a:ln>
                <a:noFill/>
              </a:ln>
              <a:effectLst/>
            </c:spPr>
            <c:txPr>
              <a:bodyPr wrap="square" lIns="38100" tIns="19050" rIns="38100" bIns="19050" anchor="ctr">
                <a:spAutoFit/>
              </a:bodyPr>
              <a:lstStyle/>
              <a:p>
                <a:pPr>
                  <a:defRPr sz="1100" b="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'13_agedeathprov'!$A$2:$A$13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'13_agedeathprov'!$E$2:$E$13</c:f>
              <c:numCache>
                <c:formatCode>General</c:formatCode>
                <c:ptCount val="12"/>
                <c:pt idx="0">
                  <c:v>26.2</c:v>
                </c:pt>
                <c:pt idx="1">
                  <c:v>30.1</c:v>
                </c:pt>
                <c:pt idx="2">
                  <c:v>25.1</c:v>
                </c:pt>
                <c:pt idx="3">
                  <c:v>33.5</c:v>
                </c:pt>
                <c:pt idx="4">
                  <c:v>19.600000000000001</c:v>
                </c:pt>
                <c:pt idx="5">
                  <c:v>27.1</c:v>
                </c:pt>
                <c:pt idx="6">
                  <c:v>27.5</c:v>
                </c:pt>
                <c:pt idx="7">
                  <c:v>26.1</c:v>
                </c:pt>
                <c:pt idx="8">
                  <c:v>27.7</c:v>
                </c:pt>
                <c:pt idx="9">
                  <c:v>30.6</c:v>
                </c:pt>
                <c:pt idx="10">
                  <c:v>41.7</c:v>
                </c:pt>
                <c:pt idx="11">
                  <c:v>28.3</c:v>
                </c:pt>
              </c:numCache>
            </c:numRef>
          </c:val>
          <c:extLst>
            <c:ext xmlns:c16="http://schemas.microsoft.com/office/drawing/2014/chart" uri="{C3380CC4-5D6E-409C-BE32-E72D297353CC}">
              <c16:uniqueId val="{00000003-678E-46D8-B377-D58AE50F0202}"/>
            </c:ext>
          </c:extLst>
        </c:ser>
        <c:ser>
          <c:idx val="4"/>
          <c:order val="4"/>
          <c:tx>
            <c:strRef>
              <c:f>'13_agedeathprov'!$F$1</c:f>
              <c:strCache>
                <c:ptCount val="1"/>
                <c:pt idx="0">
                  <c:v>50+ years</c:v>
                </c:pt>
              </c:strCache>
            </c:strRef>
          </c:tx>
          <c:spPr>
            <a:solidFill>
              <a:srgbClr val="715E4F"/>
            </a:solidFill>
            <a:effectLst/>
          </c:spPr>
          <c:invertIfNegative val="0"/>
          <c:dLbls>
            <c:spPr>
              <a:noFill/>
              <a:ln>
                <a:noFill/>
              </a:ln>
              <a:effectLst/>
            </c:spPr>
            <c:txPr>
              <a:bodyPr wrap="square" lIns="38100" tIns="19050" rIns="38100" bIns="19050" anchor="ctr">
                <a:spAutoFit/>
              </a:bodyPr>
              <a:lstStyle/>
              <a:p>
                <a:pPr>
                  <a:defRPr sz="1100" b="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'13_agedeathprov'!$A$2:$A$13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'13_agedeathprov'!$F$2:$F$13</c:f>
              <c:numCache>
                <c:formatCode>General</c:formatCode>
                <c:ptCount val="12"/>
                <c:pt idx="0">
                  <c:v>28.2</c:v>
                </c:pt>
                <c:pt idx="1">
                  <c:v>29.3</c:v>
                </c:pt>
                <c:pt idx="2">
                  <c:v>37.4</c:v>
                </c:pt>
                <c:pt idx="3">
                  <c:v>24.5</c:v>
                </c:pt>
                <c:pt idx="4">
                  <c:v>27.4</c:v>
                </c:pt>
                <c:pt idx="5">
                  <c:v>27.8</c:v>
                </c:pt>
                <c:pt idx="6">
                  <c:v>30.9</c:v>
                </c:pt>
                <c:pt idx="7">
                  <c:v>56.6</c:v>
                </c:pt>
                <c:pt idx="8">
                  <c:v>53.9</c:v>
                </c:pt>
                <c:pt idx="9">
                  <c:v>53.7</c:v>
                </c:pt>
                <c:pt idx="10">
                  <c:v>51.4</c:v>
                </c:pt>
                <c:pt idx="11">
                  <c:v>34.799999999999997</c:v>
                </c:pt>
              </c:numCache>
            </c:numRef>
          </c:val>
          <c:extLst>
            <c:ext xmlns:c16="http://schemas.microsoft.com/office/drawing/2014/chart" uri="{C3380CC4-5D6E-409C-BE32-E72D297353CC}">
              <c16:uniqueId val="{00000004-678E-46D8-B377-D58AE50F0202}"/>
            </c:ext>
          </c:extLst>
        </c:ser>
        <c:dLbls>
          <c:showLegendKey val="0"/>
          <c:showVal val="0"/>
          <c:showCatName val="0"/>
          <c:showSerName val="0"/>
          <c:showPercent val="0"/>
          <c:showBubbleSize val="0"/>
        </c:dLbls>
        <c:gapWidth val="60"/>
        <c:overlap val="100"/>
        <c:axId val="2127515592"/>
        <c:axId val="2127518664"/>
      </c:barChart>
      <c:catAx>
        <c:axId val="2127515592"/>
        <c:scaling>
          <c:orientation val="maxMin"/>
        </c:scaling>
        <c:delete val="0"/>
        <c:axPos val="l"/>
        <c:numFmt formatCode="General" sourceLinked="0"/>
        <c:majorTickMark val="out"/>
        <c:minorTickMark val="none"/>
        <c:tickLblPos val="nextTo"/>
        <c:spPr>
          <a:ln>
            <a:noFill/>
          </a:ln>
        </c:spPr>
        <c:txPr>
          <a:bodyPr/>
          <a:lstStyle/>
          <a:p>
            <a:pPr>
              <a:defRPr sz="1100" b="0"/>
            </a:pPr>
            <a:endParaRPr lang="en-US"/>
          </a:p>
        </c:txPr>
        <c:crossAx val="2127518664"/>
        <c:crosses val="autoZero"/>
        <c:auto val="1"/>
        <c:lblAlgn val="ctr"/>
        <c:lblOffset val="100"/>
        <c:noMultiLvlLbl val="0"/>
      </c:catAx>
      <c:valAx>
        <c:axId val="2127518664"/>
        <c:scaling>
          <c:orientation val="minMax"/>
        </c:scaling>
        <c:delete val="1"/>
        <c:axPos val="t"/>
        <c:numFmt formatCode="0%" sourceLinked="1"/>
        <c:majorTickMark val="out"/>
        <c:minorTickMark val="none"/>
        <c:tickLblPos val="nextTo"/>
        <c:crossAx val="2127515592"/>
        <c:crosses val="autoZero"/>
        <c:crossBetween val="between"/>
        <c:majorUnit val="0.2"/>
      </c:valAx>
    </c:plotArea>
    <c:legend>
      <c:legendPos val="b"/>
      <c:layout>
        <c:manualLayout>
          <c:xMode val="edge"/>
          <c:yMode val="edge"/>
          <c:x val="0.25202756416107319"/>
          <c:y val="0.93058183102769021"/>
          <c:w val="0.49322877585087138"/>
          <c:h val="5.0183795296069131E-2"/>
        </c:manualLayout>
      </c:layout>
      <c:overlay val="0"/>
      <c:txPr>
        <a:bodyPr/>
        <a:lstStyle/>
        <a:p>
          <a:pPr>
            <a:defRPr sz="1100" b="0"/>
          </a:pPr>
          <a:endParaRPr lang="en-US"/>
        </a:p>
      </c:txPr>
    </c:legend>
    <c:plotVisOnly val="1"/>
    <c:dispBlanksAs val="gap"/>
    <c:showDLblsOverMax val="0"/>
  </c:chart>
  <c:spPr>
    <a:ln w="6350">
      <a:solidFill>
        <a:sysClr val="window" lastClr="FFFFFF">
          <a:lumMod val="85000"/>
        </a:sysClr>
      </a:solidFill>
    </a:ln>
  </c:spPr>
  <c:txPr>
    <a:bodyPr/>
    <a:lstStyle/>
    <a:p>
      <a:pPr>
        <a:defRPr sz="1200" b="1"/>
      </a:pPr>
      <a:endParaRPr lang="en-US"/>
    </a:p>
  </c:txPr>
  <c:printSettings>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'14_death_sr'!$B$1</c:f>
              <c:strCache>
                <c:ptCount val="1"/>
                <c:pt idx="0">
                  <c:v>sex ratio</c:v>
                </c:pt>
              </c:strCache>
            </c:strRef>
          </c:tx>
          <c:spPr>
            <a:ln w="28575" cap="rnd">
              <a:noFill/>
              <a:round/>
            </a:ln>
            <a:effectLst/>
          </c:spPr>
          <c:marker>
            <c:symbol val="circle"/>
            <c:size val="7"/>
            <c:spPr>
              <a:solidFill>
                <a:schemeClr val="accent1"/>
              </a:solidFill>
              <a:ln w="9525">
                <a:solidFill>
                  <a:schemeClr val="accent1"/>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'14_death_sr'!$A$2:$A$13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'14_death_sr'!$B$2:$B$13</c:f>
              <c:numCache>
                <c:formatCode>0.0</c:formatCode>
                <c:ptCount val="12"/>
                <c:pt idx="0">
                  <c:v>102</c:v>
                </c:pt>
                <c:pt idx="1">
                  <c:v>90.8</c:v>
                </c:pt>
                <c:pt idx="2">
                  <c:v>93.4</c:v>
                </c:pt>
                <c:pt idx="3">
                  <c:v>116.5</c:v>
                </c:pt>
                <c:pt idx="4">
                  <c:v>131.5</c:v>
                </c:pt>
                <c:pt idx="5">
                  <c:v>122.2</c:v>
                </c:pt>
                <c:pt idx="6">
                  <c:v>115.1</c:v>
                </c:pt>
                <c:pt idx="7">
                  <c:v>107</c:v>
                </c:pt>
                <c:pt idx="8">
                  <c:v>105.3</c:v>
                </c:pt>
                <c:pt idx="9">
                  <c:v>117.4</c:v>
                </c:pt>
                <c:pt idx="10">
                  <c:v>118.8</c:v>
                </c:pt>
                <c:pt idx="11">
                  <c:v>110.1</c:v>
                </c:pt>
              </c:numCache>
            </c:numRef>
          </c:val>
          <c:smooth val="0"/>
          <c:extLst>
            <c:ext xmlns:c16="http://schemas.microsoft.com/office/drawing/2014/chart" uri="{C3380CC4-5D6E-409C-BE32-E72D297353CC}">
              <c16:uniqueId val="{00000000-D9FB-43D7-82FD-26AC9CC69A29}"/>
            </c:ext>
          </c:extLst>
        </c:ser>
        <c:ser>
          <c:idx val="1"/>
          <c:order val="1"/>
          <c:tx>
            <c:strRef>
              <c:f>'14_death_sr'!$C$1</c:f>
              <c:strCache>
                <c:ptCount val="1"/>
                <c:pt idx="0">
                  <c:v>Line</c:v>
                </c:pt>
              </c:strCache>
            </c:strRef>
          </c:tx>
          <c:spPr>
            <a:ln w="28575" cap="rnd">
              <a:solidFill>
                <a:schemeClr val="bg1">
                  <a:lumMod val="85000"/>
                </a:schemeClr>
              </a:solidFill>
              <a:prstDash val="sysDot"/>
              <a:round/>
            </a:ln>
            <a:effectLst/>
          </c:spPr>
          <c:marker>
            <c:symbol val="none"/>
          </c:marker>
          <c:cat>
            <c:strRef>
              <c:f>'14_death_sr'!$A$2:$A$13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'14_death_sr'!$C$2:$C$13</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smooth val="0"/>
          <c:extLst>
            <c:ext xmlns:c16="http://schemas.microsoft.com/office/drawing/2014/chart" uri="{C3380CC4-5D6E-409C-BE32-E72D297353CC}">
              <c16:uniqueId val="{00000001-D9FB-43D7-82FD-26AC9CC69A29}"/>
            </c:ext>
          </c:extLst>
        </c:ser>
        <c:dLbls>
          <c:showLegendKey val="0"/>
          <c:showVal val="0"/>
          <c:showCatName val="0"/>
          <c:showSerName val="0"/>
          <c:showPercent val="0"/>
          <c:showBubbleSize val="0"/>
        </c:dLbls>
        <c:marker val="1"/>
        <c:smooth val="0"/>
        <c:axId val="559882624"/>
        <c:axId val="559883608"/>
      </c:lineChart>
      <c:catAx>
        <c:axId val="55988262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59883608"/>
        <c:crosses val="autoZero"/>
        <c:auto val="1"/>
        <c:lblAlgn val="ctr"/>
        <c:lblOffset val="100"/>
        <c:noMultiLvlLbl val="0"/>
      </c:catAx>
      <c:valAx>
        <c:axId val="559883608"/>
        <c:scaling>
          <c:orientation val="minMax"/>
          <c:min val="80"/>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Sex ratio</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598826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Percentage of facility deaths and total</a:t>
            </a:r>
            <a:r>
              <a:rPr lang="en-US" baseline="0">
                <a:solidFill>
                  <a:sysClr val="windowText" lastClr="000000"/>
                </a:solidFill>
              </a:rPr>
              <a:t> number of deaths by province</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112955591140891"/>
          <c:y val="0.12325441102223328"/>
          <c:w val="0.77990570940606696"/>
          <c:h val="0.52812814935988672"/>
        </c:manualLayout>
      </c:layout>
      <c:barChart>
        <c:barDir val="col"/>
        <c:grouping val="clustered"/>
        <c:varyColors val="0"/>
        <c:ser>
          <c:idx val="2"/>
          <c:order val="2"/>
          <c:tx>
            <c:strRef>
              <c:f>'15_facdeaths'!$D$1</c:f>
              <c:strCache>
                <c:ptCount val="1"/>
                <c:pt idx="0">
                  <c:v>Number of deaths</c:v>
                </c:pt>
              </c:strCache>
            </c:strRef>
          </c:tx>
          <c:spPr>
            <a:solidFill>
              <a:srgbClr val="000000">
                <a:alpha val="20000"/>
              </a:srgbClr>
            </a:solidFill>
            <a:ln>
              <a:noFill/>
            </a:ln>
            <a:effectLst/>
          </c:spPr>
          <c:invertIfNegative val="0"/>
          <c:cat>
            <c:strRef>
              <c:f>'15_facdeaths'!$A$2:$A$12</c:f>
              <c:strCache>
                <c:ptCount val="11"/>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strCache>
            </c:strRef>
          </c:cat>
          <c:val>
            <c:numRef>
              <c:f>'15_facdeaths'!$D$2:$D$12</c:f>
              <c:numCache>
                <c:formatCode>General</c:formatCode>
                <c:ptCount val="11"/>
                <c:pt idx="0">
                  <c:v>226</c:v>
                </c:pt>
                <c:pt idx="1">
                  <c:v>369</c:v>
                </c:pt>
                <c:pt idx="2">
                  <c:v>475</c:v>
                </c:pt>
                <c:pt idx="3">
                  <c:v>868</c:v>
                </c:pt>
                <c:pt idx="4">
                  <c:v>431</c:v>
                </c:pt>
                <c:pt idx="5">
                  <c:v>348</c:v>
                </c:pt>
                <c:pt idx="6">
                  <c:v>265</c:v>
                </c:pt>
                <c:pt idx="7">
                  <c:v>302</c:v>
                </c:pt>
                <c:pt idx="8">
                  <c:v>317</c:v>
                </c:pt>
                <c:pt idx="9">
                  <c:v>174</c:v>
                </c:pt>
                <c:pt idx="10">
                  <c:v>124</c:v>
                </c:pt>
              </c:numCache>
            </c:numRef>
          </c:val>
          <c:extLst>
            <c:ext xmlns:c16="http://schemas.microsoft.com/office/drawing/2014/chart" uri="{C3380CC4-5D6E-409C-BE32-E72D297353CC}">
              <c16:uniqueId val="{00000002-B300-4DFA-8019-89DAD3512C59}"/>
            </c:ext>
          </c:extLst>
        </c:ser>
        <c:dLbls>
          <c:showLegendKey val="0"/>
          <c:showVal val="0"/>
          <c:showCatName val="0"/>
          <c:showSerName val="0"/>
          <c:showPercent val="0"/>
          <c:showBubbleSize val="0"/>
        </c:dLbls>
        <c:gapWidth val="50"/>
        <c:axId val="744491864"/>
        <c:axId val="744483992"/>
      </c:barChart>
      <c:lineChart>
        <c:grouping val="standard"/>
        <c:varyColors val="0"/>
        <c:ser>
          <c:idx val="0"/>
          <c:order val="0"/>
          <c:tx>
            <c:strRef>
              <c:f>'15_facdeaths'!$B$1</c:f>
              <c:strCache>
                <c:ptCount val="1"/>
                <c:pt idx="0">
                  <c:v>% health facility deaths</c:v>
                </c:pt>
              </c:strCache>
            </c:strRef>
          </c:tx>
          <c:spPr>
            <a:ln w="28575" cap="rnd">
              <a:noFill/>
              <a:round/>
            </a:ln>
            <a:effectLst/>
          </c:spPr>
          <c:marker>
            <c:symbol val="circle"/>
            <c:size val="10"/>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'15_facdeaths'!$A$2:$A$12</c:f>
              <c:strCache>
                <c:ptCount val="11"/>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strCache>
            </c:strRef>
          </c:cat>
          <c:val>
            <c:numRef>
              <c:f>'15_facdeaths'!$B$2:$B$12</c:f>
              <c:numCache>
                <c:formatCode>General</c:formatCode>
                <c:ptCount val="11"/>
                <c:pt idx="0">
                  <c:v>29.7</c:v>
                </c:pt>
                <c:pt idx="1">
                  <c:v>19.3</c:v>
                </c:pt>
                <c:pt idx="2">
                  <c:v>17.5</c:v>
                </c:pt>
                <c:pt idx="3">
                  <c:v>14.6</c:v>
                </c:pt>
                <c:pt idx="4">
                  <c:v>29</c:v>
                </c:pt>
                <c:pt idx="5">
                  <c:v>29.9</c:v>
                </c:pt>
                <c:pt idx="6">
                  <c:v>29.9</c:v>
                </c:pt>
                <c:pt idx="7">
                  <c:v>16.899999999999999</c:v>
                </c:pt>
                <c:pt idx="8">
                  <c:v>27.9</c:v>
                </c:pt>
                <c:pt idx="9">
                  <c:v>42.5</c:v>
                </c:pt>
                <c:pt idx="10">
                  <c:v>50.5</c:v>
                </c:pt>
              </c:numCache>
            </c:numRef>
          </c:val>
          <c:smooth val="0"/>
          <c:extLst>
            <c:ext xmlns:c16="http://schemas.microsoft.com/office/drawing/2014/chart" uri="{C3380CC4-5D6E-409C-BE32-E72D297353CC}">
              <c16:uniqueId val="{00000000-B300-4DFA-8019-89DAD3512C59}"/>
            </c:ext>
          </c:extLst>
        </c:ser>
        <c:dLbls>
          <c:showLegendKey val="0"/>
          <c:showVal val="0"/>
          <c:showCatName val="0"/>
          <c:showSerName val="0"/>
          <c:showPercent val="0"/>
          <c:showBubbleSize val="0"/>
        </c:dLbls>
        <c:marker val="1"/>
        <c:smooth val="0"/>
        <c:axId val="744484976"/>
        <c:axId val="744482680"/>
        <c:extLst>
          <c:ext xmlns:c15="http://schemas.microsoft.com/office/drawing/2012/chart" uri="{02D57815-91ED-43cb-92C2-25804820EDAC}">
            <c15:filteredLineSeries>
              <c15:ser>
                <c:idx val="1"/>
                <c:order val="1"/>
                <c:tx>
                  <c:strRef>
                    <c:extLst>
                      <c:ext uri="{02D57815-91ED-43cb-92C2-25804820EDAC}">
                        <c15:formulaRef>
                          <c15:sqref>'15_facdeaths'!$C$1</c15:sqref>
                        </c15:formulaRef>
                      </c:ext>
                    </c:extLst>
                    <c:strCache>
                      <c:ptCount val="1"/>
                      <c:pt idx="0">
                        <c:v>No Health facility</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uri="{02D57815-91ED-43cb-92C2-25804820EDAC}">
                        <c15:formulaRef>
                          <c15:sqref>'15_facdeaths'!$A$2:$A$12</c15:sqref>
                        </c15:formulaRef>
                      </c:ext>
                    </c:extLst>
                    <c:strCache>
                      <c:ptCount val="11"/>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strCache>
                  </c:strRef>
                </c:cat>
                <c:val>
                  <c:numRef>
                    <c:extLst>
                      <c:ext uri="{02D57815-91ED-43cb-92C2-25804820EDAC}">
                        <c15:formulaRef>
                          <c15:sqref>'15_facdeaths'!$C$2:$C$12</c15:sqref>
                        </c15:formulaRef>
                      </c:ext>
                    </c:extLst>
                    <c:numCache>
                      <c:formatCode>General</c:formatCode>
                      <c:ptCount val="11"/>
                      <c:pt idx="0">
                        <c:v>70.3</c:v>
                      </c:pt>
                      <c:pt idx="1">
                        <c:v>80.7</c:v>
                      </c:pt>
                      <c:pt idx="2">
                        <c:v>82.5</c:v>
                      </c:pt>
                      <c:pt idx="3">
                        <c:v>85.4</c:v>
                      </c:pt>
                      <c:pt idx="4">
                        <c:v>71</c:v>
                      </c:pt>
                      <c:pt idx="5">
                        <c:v>70.099999999999994</c:v>
                      </c:pt>
                      <c:pt idx="6">
                        <c:v>70.099999999999994</c:v>
                      </c:pt>
                      <c:pt idx="7">
                        <c:v>83.1</c:v>
                      </c:pt>
                      <c:pt idx="8">
                        <c:v>72.099999999999994</c:v>
                      </c:pt>
                      <c:pt idx="9">
                        <c:v>57.5</c:v>
                      </c:pt>
                      <c:pt idx="10">
                        <c:v>49.5</c:v>
                      </c:pt>
                    </c:numCache>
                  </c:numRef>
                </c:val>
                <c:smooth val="0"/>
                <c:extLst>
                  <c:ext xmlns:c16="http://schemas.microsoft.com/office/drawing/2014/chart" uri="{C3380CC4-5D6E-409C-BE32-E72D297353CC}">
                    <c16:uniqueId val="{00000001-B300-4DFA-8019-89DAD3512C59}"/>
                  </c:ext>
                </c:extLst>
              </c15:ser>
            </c15:filteredLineSeries>
          </c:ext>
        </c:extLst>
      </c:lineChart>
      <c:catAx>
        <c:axId val="74448497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44482680"/>
        <c:crosses val="autoZero"/>
        <c:auto val="1"/>
        <c:lblAlgn val="ctr"/>
        <c:lblOffset val="100"/>
        <c:noMultiLvlLbl val="0"/>
      </c:catAx>
      <c:valAx>
        <c:axId val="744482680"/>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rPr>
                  <a:t>Proportion of deaths in a facility</a:t>
                </a:r>
              </a:p>
            </c:rich>
          </c:tx>
          <c:layout>
            <c:manualLayout>
              <c:xMode val="edge"/>
              <c:yMode val="edge"/>
              <c:x val="6.4967852862456293E-2"/>
              <c:y val="0.1211281273327072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crossAx val="744484976"/>
        <c:crosses val="autoZero"/>
        <c:crossBetween val="between"/>
      </c:valAx>
      <c:valAx>
        <c:axId val="744483992"/>
        <c:scaling>
          <c:orientation val="minMax"/>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rPr>
                  <a:t>Number of deaths</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44491864"/>
        <c:crosses val="max"/>
        <c:crossBetween val="between"/>
      </c:valAx>
      <c:catAx>
        <c:axId val="744491864"/>
        <c:scaling>
          <c:orientation val="minMax"/>
        </c:scaling>
        <c:delete val="1"/>
        <c:axPos val="b"/>
        <c:numFmt formatCode="General" sourceLinked="1"/>
        <c:majorTickMark val="out"/>
        <c:minorTickMark val="none"/>
        <c:tickLblPos val="nextTo"/>
        <c:crossAx val="744483992"/>
        <c:crosses val="autoZero"/>
        <c:auto val="1"/>
        <c:lblAlgn val="ctr"/>
        <c:lblOffset val="100"/>
        <c:noMultiLvlLbl val="0"/>
      </c:catAx>
      <c:spPr>
        <a:noFill/>
        <a:ln>
          <a:noFill/>
        </a:ln>
        <a:effectLst/>
      </c:spPr>
    </c:plotArea>
    <c:legend>
      <c:legendPos val="b"/>
      <c:layout>
        <c:manualLayout>
          <c:xMode val="edge"/>
          <c:yMode val="edge"/>
          <c:x val="0.24268312313040594"/>
          <c:y val="0.87510841331156464"/>
          <c:w val="0.48111625689552401"/>
          <c:h val="5.900816297045437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0">
                <a:solidFill>
                  <a:sysClr val="windowText" lastClr="000000"/>
                </a:solidFill>
              </a:rPr>
              <a:t>Percentage of facility deaths and total</a:t>
            </a:r>
            <a:r>
              <a:rPr lang="en-US" b="0" baseline="0">
                <a:solidFill>
                  <a:sysClr val="windowText" lastClr="000000"/>
                </a:solidFill>
              </a:rPr>
              <a:t> number of deaths by age group</a:t>
            </a:r>
            <a:endParaRPr lang="en-US" b="0">
              <a:solidFill>
                <a:sysClr val="windowText" lastClr="000000"/>
              </a:solidFill>
            </a:endParaRPr>
          </a:p>
        </c:rich>
      </c:tx>
      <c:overlay val="0"/>
    </c:title>
    <c:autoTitleDeleted val="0"/>
    <c:plotArea>
      <c:layout>
        <c:manualLayout>
          <c:layoutTarget val="inner"/>
          <c:xMode val="edge"/>
          <c:yMode val="edge"/>
          <c:x val="7.9745626015163523E-2"/>
          <c:y val="3.5527033722755848E-2"/>
          <c:w val="0.80808831011436022"/>
          <c:h val="0.69212282394874614"/>
        </c:manualLayout>
      </c:layout>
      <c:barChart>
        <c:barDir val="col"/>
        <c:grouping val="clustered"/>
        <c:varyColors val="0"/>
        <c:ser>
          <c:idx val="2"/>
          <c:order val="2"/>
          <c:tx>
            <c:strRef>
              <c:f>'16_facdeathsage'!$D$1</c:f>
              <c:strCache>
                <c:ptCount val="1"/>
                <c:pt idx="0">
                  <c:v>Number of deaths</c:v>
                </c:pt>
              </c:strCache>
            </c:strRef>
          </c:tx>
          <c:spPr>
            <a:solidFill>
              <a:schemeClr val="bg1">
                <a:lumMod val="85000"/>
              </a:schemeClr>
            </a:solidFill>
            <a:ln w="19050">
              <a:solidFill>
                <a:schemeClr val="bg1">
                  <a:lumMod val="85000"/>
                </a:schemeClr>
              </a:solidFill>
            </a:ln>
          </c:spPr>
          <c:invertIfNegative val="0"/>
          <c:cat>
            <c:strRef>
              <c:f>'[1]D_Place-Age'!$J$23:$J$29</c:f>
              <c:strCache>
                <c:ptCount val="7"/>
                <c:pt idx="0">
                  <c:v>Stillbirth </c:v>
                </c:pt>
                <c:pt idx="1">
                  <c:v>Neonates </c:v>
                </c:pt>
                <c:pt idx="2">
                  <c:v>1-59 months</c:v>
                </c:pt>
                <c:pt idx="3">
                  <c:v>5-14 years</c:v>
                </c:pt>
                <c:pt idx="4">
                  <c:v>15-49 years </c:v>
                </c:pt>
                <c:pt idx="5">
                  <c:v>50+ years</c:v>
                </c:pt>
                <c:pt idx="6">
                  <c:v>Maternal </c:v>
                </c:pt>
              </c:strCache>
            </c:strRef>
          </c:cat>
          <c:val>
            <c:numRef>
              <c:f>'16_facdeathsage'!$D$2:$D$8</c:f>
              <c:numCache>
                <c:formatCode>General</c:formatCode>
                <c:ptCount val="7"/>
                <c:pt idx="0">
                  <c:v>519</c:v>
                </c:pt>
                <c:pt idx="1">
                  <c:v>419</c:v>
                </c:pt>
                <c:pt idx="2">
                  <c:v>804</c:v>
                </c:pt>
                <c:pt idx="3">
                  <c:v>211</c:v>
                </c:pt>
                <c:pt idx="4">
                  <c:v>1101</c:v>
                </c:pt>
                <c:pt idx="5">
                  <c:v>1354</c:v>
                </c:pt>
                <c:pt idx="6">
                  <c:v>72</c:v>
                </c:pt>
              </c:numCache>
            </c:numRef>
          </c:val>
          <c:extLst>
            <c:ext xmlns:c16="http://schemas.microsoft.com/office/drawing/2014/chart" uri="{C3380CC4-5D6E-409C-BE32-E72D297353CC}">
              <c16:uniqueId val="{00000001-F5AB-487F-8AF8-BFA93972C657}"/>
            </c:ext>
          </c:extLst>
        </c:ser>
        <c:dLbls>
          <c:showLegendKey val="0"/>
          <c:showVal val="0"/>
          <c:showCatName val="0"/>
          <c:showSerName val="0"/>
          <c:showPercent val="0"/>
          <c:showBubbleSize val="0"/>
        </c:dLbls>
        <c:gapWidth val="50"/>
        <c:axId val="575298936"/>
        <c:axId val="575298608"/>
      </c:barChart>
      <c:lineChart>
        <c:grouping val="stacked"/>
        <c:varyColors val="0"/>
        <c:ser>
          <c:idx val="0"/>
          <c:order val="0"/>
          <c:tx>
            <c:strRef>
              <c:f>'16_facdeathsage'!$B$1</c:f>
              <c:strCache>
                <c:ptCount val="1"/>
                <c:pt idx="0">
                  <c:v>% facility deaths</c:v>
                </c:pt>
              </c:strCache>
            </c:strRef>
          </c:tx>
          <c:spPr>
            <a:ln>
              <a:noFill/>
            </a:ln>
          </c:spPr>
          <c:marker>
            <c:symbol val="circle"/>
            <c:size val="10"/>
          </c:marker>
          <c:dLbls>
            <c:spPr>
              <a:noFill/>
              <a:ln>
                <a:noFill/>
              </a:ln>
              <a:effectLst/>
            </c:spPr>
            <c:txPr>
              <a:bodyPr wrap="square" lIns="38100" tIns="19050" rIns="38100" bIns="19050" anchor="ctr">
                <a:spAutoFit/>
              </a:bodyPr>
              <a:lstStyle/>
              <a:p>
                <a:pPr>
                  <a:defRPr sz="1100" b="0">
                    <a:solidFill>
                      <a:sysClr val="windowText" lastClr="000000"/>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'[1]D_Place-Age'!$J$23:$J$29</c:f>
              <c:strCache>
                <c:ptCount val="7"/>
                <c:pt idx="0">
                  <c:v>Stillbirth </c:v>
                </c:pt>
                <c:pt idx="1">
                  <c:v>Neonates </c:v>
                </c:pt>
                <c:pt idx="2">
                  <c:v>1-59 months</c:v>
                </c:pt>
                <c:pt idx="3">
                  <c:v>5-14 years</c:v>
                </c:pt>
                <c:pt idx="4">
                  <c:v>15-49 years </c:v>
                </c:pt>
                <c:pt idx="5">
                  <c:v>50+ years</c:v>
                </c:pt>
                <c:pt idx="6">
                  <c:v>Maternal </c:v>
                </c:pt>
              </c:strCache>
            </c:strRef>
          </c:cat>
          <c:val>
            <c:numRef>
              <c:f>'16_facdeathsage'!$B$2:$B$8</c:f>
              <c:numCache>
                <c:formatCode>General</c:formatCode>
                <c:ptCount val="7"/>
                <c:pt idx="0">
                  <c:v>63.3</c:v>
                </c:pt>
                <c:pt idx="1">
                  <c:v>35</c:v>
                </c:pt>
                <c:pt idx="2">
                  <c:v>18.8</c:v>
                </c:pt>
                <c:pt idx="3">
                  <c:v>28.3</c:v>
                </c:pt>
                <c:pt idx="4">
                  <c:v>29</c:v>
                </c:pt>
                <c:pt idx="5">
                  <c:v>18.8</c:v>
                </c:pt>
                <c:pt idx="6">
                  <c:v>44.7</c:v>
                </c:pt>
              </c:numCache>
            </c:numRef>
          </c:val>
          <c:smooth val="0"/>
          <c:extLst>
            <c:ext xmlns:c16="http://schemas.microsoft.com/office/drawing/2014/chart" uri="{C3380CC4-5D6E-409C-BE32-E72D297353CC}">
              <c16:uniqueId val="{00000000-F5AB-487F-8AF8-BFA93972C657}"/>
            </c:ext>
          </c:extLst>
        </c:ser>
        <c:dLbls>
          <c:showLegendKey val="0"/>
          <c:showVal val="0"/>
          <c:showCatName val="0"/>
          <c:showSerName val="0"/>
          <c:showPercent val="0"/>
          <c:showBubbleSize val="0"/>
        </c:dLbls>
        <c:marker val="1"/>
        <c:smooth val="0"/>
        <c:axId val="-2055206680"/>
        <c:axId val="2130663432"/>
        <c:extLst>
          <c:ext xmlns:c15="http://schemas.microsoft.com/office/drawing/2012/chart" uri="{02D57815-91ED-43cb-92C2-25804820EDAC}">
            <c15:filteredLineSeries>
              <c15:ser>
                <c:idx val="1"/>
                <c:order val="1"/>
                <c:tx>
                  <c:strRef>
                    <c:extLst>
                      <c:ext uri="{02D57815-91ED-43cb-92C2-25804820EDAC}">
                        <c15:formulaRef>
                          <c15:sqref>'[1]D_Place-Age'!$L$22</c15:sqref>
                        </c15:formulaRef>
                      </c:ext>
                    </c:extLst>
                    <c:strCache>
                      <c:ptCount val="1"/>
                      <c:pt idx="0">
                        <c:v>No Health facility</c:v>
                      </c:pt>
                    </c:strCache>
                  </c:strRef>
                </c:tx>
                <c:spPr>
                  <a:effectLst/>
                </c:spPr>
                <c:dLbls>
                  <c:spPr>
                    <a:noFill/>
                    <a:ln>
                      <a:noFill/>
                    </a:ln>
                    <a:effectLst/>
                  </c:spPr>
                  <c:txPr>
                    <a:bodyPr rot="0" vert="horz"/>
                    <a:lstStyle/>
                    <a:p>
                      <a:pPr>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'[1]D_Place-Age'!$J$23:$J$29</c15:sqref>
                        </c15:formulaRef>
                      </c:ext>
                    </c:extLst>
                    <c:strCache>
                      <c:ptCount val="7"/>
                      <c:pt idx="0">
                        <c:v>Stillbirth </c:v>
                      </c:pt>
                      <c:pt idx="1">
                        <c:v>Neonates </c:v>
                      </c:pt>
                      <c:pt idx="2">
                        <c:v>1-59 months</c:v>
                      </c:pt>
                      <c:pt idx="3">
                        <c:v>5-14 years</c:v>
                      </c:pt>
                      <c:pt idx="4">
                        <c:v>15-49 years </c:v>
                      </c:pt>
                      <c:pt idx="5">
                        <c:v>50+ years</c:v>
                      </c:pt>
                      <c:pt idx="6">
                        <c:v>Maternal </c:v>
                      </c:pt>
                    </c:strCache>
                  </c:strRef>
                </c:cat>
                <c:val>
                  <c:numRef>
                    <c:extLst>
                      <c:ext uri="{02D57815-91ED-43cb-92C2-25804820EDAC}">
                        <c15:formulaRef>
                          <c15:sqref>'[1]D_Place-Age'!$L$23:$L$29</c15:sqref>
                        </c15:formulaRef>
                      </c:ext>
                    </c:extLst>
                    <c:numCache>
                      <c:formatCode>General</c:formatCode>
                      <c:ptCount val="7"/>
                      <c:pt idx="0">
                        <c:v>37.799999999999997</c:v>
                      </c:pt>
                      <c:pt idx="1">
                        <c:v>66.900000000000006</c:v>
                      </c:pt>
                      <c:pt idx="2">
                        <c:v>79.7</c:v>
                      </c:pt>
                      <c:pt idx="3">
                        <c:v>72.099999999999994</c:v>
                      </c:pt>
                      <c:pt idx="4">
                        <c:v>73.599999999999994</c:v>
                      </c:pt>
                      <c:pt idx="5">
                        <c:v>81.8</c:v>
                      </c:pt>
                      <c:pt idx="6">
                        <c:v>55.6</c:v>
                      </c:pt>
                    </c:numCache>
                  </c:numRef>
                </c:val>
                <c:smooth val="0"/>
                <c:extLst>
                  <c:ext xmlns:c16="http://schemas.microsoft.com/office/drawing/2014/chart" uri="{C3380CC4-5D6E-409C-BE32-E72D297353CC}">
                    <c16:uniqueId val="{00000002-F5AB-487F-8AF8-BFA93972C657}"/>
                  </c:ext>
                </c:extLst>
              </c15:ser>
            </c15:filteredLineSeries>
          </c:ext>
        </c:extLst>
      </c:lineChart>
      <c:catAx>
        <c:axId val="-2055206680"/>
        <c:scaling>
          <c:orientation val="minMax"/>
        </c:scaling>
        <c:delete val="0"/>
        <c:axPos val="b"/>
        <c:title>
          <c:tx>
            <c:rich>
              <a:bodyPr/>
              <a:lstStyle/>
              <a:p>
                <a:pPr>
                  <a:defRPr b="0">
                    <a:solidFill>
                      <a:sysClr val="windowText" lastClr="000000"/>
                    </a:solidFill>
                  </a:defRPr>
                </a:pPr>
                <a:r>
                  <a:rPr lang="en-US" b="0">
                    <a:solidFill>
                      <a:sysClr val="windowText" lastClr="000000"/>
                    </a:solidFill>
                  </a:rPr>
                  <a:t>Age at death</a:t>
                </a:r>
              </a:p>
            </c:rich>
          </c:tx>
          <c:layout>
            <c:manualLayout>
              <c:xMode val="edge"/>
              <c:yMode val="edge"/>
              <c:x val="0.45726222863014576"/>
              <c:y val="0.80301148599380512"/>
            </c:manualLayout>
          </c:layout>
          <c:overlay val="0"/>
        </c:title>
        <c:numFmt formatCode="General" sourceLinked="1"/>
        <c:majorTickMark val="none"/>
        <c:minorTickMark val="none"/>
        <c:tickLblPos val="nextTo"/>
        <c:spPr>
          <a:noFill/>
          <a:ln w="9525" cap="flat" cmpd="sng" algn="ctr">
            <a:noFill/>
            <a:round/>
          </a:ln>
          <a:effectLst/>
        </c:spPr>
        <c:txPr>
          <a:bodyPr rot="-60000000" vert="horz"/>
          <a:lstStyle/>
          <a:p>
            <a:pPr>
              <a:defRPr sz="1100" b="0">
                <a:solidFill>
                  <a:sysClr val="windowText" lastClr="000000"/>
                </a:solidFill>
              </a:defRPr>
            </a:pPr>
            <a:endParaRPr lang="en-US"/>
          </a:p>
        </c:txPr>
        <c:crossAx val="2130663432"/>
        <c:crosses val="autoZero"/>
        <c:auto val="1"/>
        <c:lblAlgn val="ctr"/>
        <c:lblOffset val="100"/>
        <c:noMultiLvlLbl val="0"/>
      </c:catAx>
      <c:valAx>
        <c:axId val="2130663432"/>
        <c:scaling>
          <c:orientation val="minMax"/>
          <c:max val="100"/>
        </c:scaling>
        <c:delete val="0"/>
        <c:axPos val="l"/>
        <c:title>
          <c:tx>
            <c:rich>
              <a:bodyPr rot="-5400000" vert="horz"/>
              <a:lstStyle/>
              <a:p>
                <a:pPr>
                  <a:defRPr>
                    <a:solidFill>
                      <a:sysClr val="windowText" lastClr="000000"/>
                    </a:solidFill>
                  </a:defRPr>
                </a:pPr>
                <a:r>
                  <a:rPr lang="en-US" sz="1100" b="0">
                    <a:solidFill>
                      <a:sysClr val="windowText" lastClr="000000"/>
                    </a:solidFill>
                  </a:rPr>
                  <a:t>Percentage of deaths at</a:t>
                </a:r>
                <a:r>
                  <a:rPr lang="en-US" sz="1100" b="0" baseline="0">
                    <a:solidFill>
                      <a:sysClr val="windowText" lastClr="000000"/>
                    </a:solidFill>
                  </a:rPr>
                  <a:t> a facility</a:t>
                </a:r>
                <a:endParaRPr lang="en-US" sz="1100" b="0">
                  <a:solidFill>
                    <a:sysClr val="windowText" lastClr="000000"/>
                  </a:solidFill>
                </a:endParaRPr>
              </a:p>
            </c:rich>
          </c:tx>
          <c:overlay val="0"/>
        </c:title>
        <c:numFmt formatCode="0" sourceLinked="0"/>
        <c:majorTickMark val="none"/>
        <c:minorTickMark val="none"/>
        <c:tickLblPos val="nextTo"/>
        <c:spPr>
          <a:noFill/>
          <a:ln>
            <a:noFill/>
          </a:ln>
          <a:effectLst/>
        </c:spPr>
        <c:txPr>
          <a:bodyPr rot="-60000000" vert="horz"/>
          <a:lstStyle/>
          <a:p>
            <a:pPr>
              <a:defRPr sz="1100" b="0">
                <a:solidFill>
                  <a:schemeClr val="bg1"/>
                </a:solidFill>
              </a:defRPr>
            </a:pPr>
            <a:endParaRPr lang="en-US"/>
          </a:p>
        </c:txPr>
        <c:crossAx val="-2055206680"/>
        <c:crosses val="autoZero"/>
        <c:crossBetween val="between"/>
        <c:majorUnit val="20"/>
      </c:valAx>
      <c:valAx>
        <c:axId val="575298608"/>
        <c:scaling>
          <c:orientation val="minMax"/>
        </c:scaling>
        <c:delete val="0"/>
        <c:axPos val="r"/>
        <c:title>
          <c:tx>
            <c:rich>
              <a:bodyPr/>
              <a:lstStyle/>
              <a:p>
                <a:pPr>
                  <a:defRPr b="0">
                    <a:solidFill>
                      <a:sysClr val="windowText" lastClr="000000"/>
                    </a:solidFill>
                  </a:defRPr>
                </a:pPr>
                <a:r>
                  <a:rPr lang="en-US" b="0">
                    <a:solidFill>
                      <a:sysClr val="windowText" lastClr="000000"/>
                    </a:solidFill>
                  </a:rPr>
                  <a:t>Number of deaths</a:t>
                </a:r>
              </a:p>
            </c:rich>
          </c:tx>
          <c:overlay val="0"/>
        </c:title>
        <c:numFmt formatCode="General" sourceLinked="1"/>
        <c:majorTickMark val="out"/>
        <c:minorTickMark val="none"/>
        <c:tickLblPos val="nextTo"/>
        <c:spPr>
          <a:ln>
            <a:noFill/>
          </a:ln>
        </c:spPr>
        <c:txPr>
          <a:bodyPr/>
          <a:lstStyle/>
          <a:p>
            <a:pPr>
              <a:defRPr sz="1100" b="0">
                <a:solidFill>
                  <a:sysClr val="windowText" lastClr="000000"/>
                </a:solidFill>
              </a:defRPr>
            </a:pPr>
            <a:endParaRPr lang="en-US"/>
          </a:p>
        </c:txPr>
        <c:crossAx val="575298936"/>
        <c:crosses val="max"/>
        <c:crossBetween val="between"/>
      </c:valAx>
      <c:catAx>
        <c:axId val="575298936"/>
        <c:scaling>
          <c:orientation val="minMax"/>
        </c:scaling>
        <c:delete val="1"/>
        <c:axPos val="b"/>
        <c:numFmt formatCode="General" sourceLinked="1"/>
        <c:majorTickMark val="out"/>
        <c:minorTickMark val="none"/>
        <c:tickLblPos val="nextTo"/>
        <c:crossAx val="575298608"/>
        <c:crosses val="autoZero"/>
        <c:auto val="1"/>
        <c:lblAlgn val="ctr"/>
        <c:lblOffset val="100"/>
        <c:noMultiLvlLbl val="0"/>
      </c:catAx>
      <c:spPr>
        <a:noFill/>
        <a:ln>
          <a:noFill/>
        </a:ln>
        <a:effectLst/>
      </c:spPr>
    </c:plotArea>
    <c:legend>
      <c:legendPos val="b"/>
      <c:layout>
        <c:manualLayout>
          <c:xMode val="edge"/>
          <c:yMode val="edge"/>
          <c:x val="0.54191830725676426"/>
          <c:y val="0.92025574134544774"/>
          <c:w val="0.38931177663717043"/>
          <c:h val="5.8516055470321703E-2"/>
        </c:manualLayout>
      </c:layout>
      <c:overlay val="0"/>
      <c:spPr>
        <a:noFill/>
        <a:ln>
          <a:noFill/>
        </a:ln>
        <a:effectLst/>
      </c:spPr>
      <c:txPr>
        <a:bodyPr rot="0" vert="horz"/>
        <a:lstStyle/>
        <a:p>
          <a:pPr>
            <a:defRPr sz="1100" b="0">
              <a:solidFill>
                <a:sysClr val="windowText" lastClr="000000"/>
              </a:solidFil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b="1"/>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39312193226602"/>
          <c:y val="4.9583051611449179E-2"/>
          <c:w val="0.76968173540241003"/>
          <c:h val="0.86477349560513861"/>
        </c:manualLayout>
      </c:layout>
      <c:barChart>
        <c:barDir val="bar"/>
        <c:grouping val="clustered"/>
        <c:varyColors val="0"/>
        <c:ser>
          <c:idx val="0"/>
          <c:order val="0"/>
          <c:tx>
            <c:strRef>
              <c:f>'17_mortrates'!$B$2</c:f>
              <c:strCache>
                <c:ptCount val="1"/>
                <c:pt idx="0">
                  <c:v>National</c:v>
                </c:pt>
              </c:strCache>
            </c:strRef>
          </c:tx>
          <c:spPr>
            <a:solidFill>
              <a:schemeClr val="accent2"/>
            </a:solidFill>
            <a:ln>
              <a:noFill/>
            </a:ln>
            <a:effectLst/>
          </c:spPr>
          <c:invertIfNegative val="0"/>
          <c:dPt>
            <c:idx val="0"/>
            <c:invertIfNegative val="0"/>
            <c:bubble3D val="0"/>
            <c:spPr>
              <a:solidFill>
                <a:schemeClr val="accent6">
                  <a:lumMod val="40000"/>
                  <a:lumOff val="60000"/>
                  <a:alpha val="40000"/>
                </a:schemeClr>
              </a:solidFill>
              <a:ln>
                <a:solidFill>
                  <a:schemeClr val="accent6">
                    <a:lumMod val="40000"/>
                    <a:lumOff val="60000"/>
                    <a:alpha val="40000"/>
                  </a:schemeClr>
                </a:solidFill>
              </a:ln>
              <a:effectLst/>
            </c:spPr>
            <c:extLst>
              <c:ext xmlns:c16="http://schemas.microsoft.com/office/drawing/2014/chart" uri="{C3380CC4-5D6E-409C-BE32-E72D297353CC}">
                <c16:uniqueId val="{00000001-76E5-4497-A2A1-77C90F3F2A96}"/>
              </c:ext>
            </c:extLst>
          </c:dPt>
          <c:dPt>
            <c:idx val="1"/>
            <c:invertIfNegative val="0"/>
            <c:bubble3D val="0"/>
            <c:spPr>
              <a:solidFill>
                <a:schemeClr val="accent4">
                  <a:lumMod val="40000"/>
                  <a:lumOff val="60000"/>
                </a:schemeClr>
              </a:solidFill>
              <a:ln>
                <a:solidFill>
                  <a:schemeClr val="accent4">
                    <a:lumMod val="40000"/>
                    <a:lumOff val="60000"/>
                  </a:schemeClr>
                </a:solidFill>
              </a:ln>
              <a:effectLst/>
            </c:spPr>
            <c:extLst>
              <c:ext xmlns:c16="http://schemas.microsoft.com/office/drawing/2014/chart" uri="{C3380CC4-5D6E-409C-BE32-E72D297353CC}">
                <c16:uniqueId val="{00000002-76E5-4497-A2A1-77C90F3F2A96}"/>
              </c:ext>
            </c:extLst>
          </c:dPt>
          <c:dPt>
            <c:idx val="2"/>
            <c:invertIfNegative val="0"/>
            <c:bubble3D val="0"/>
            <c:spPr>
              <a:solidFill>
                <a:schemeClr val="accent5">
                  <a:lumMod val="40000"/>
                  <a:lumOff val="60000"/>
                </a:schemeClr>
              </a:solidFill>
              <a:ln>
                <a:solidFill>
                  <a:schemeClr val="accent5">
                    <a:lumMod val="40000"/>
                    <a:lumOff val="60000"/>
                  </a:schemeClr>
                </a:solidFill>
              </a:ln>
              <a:effectLst/>
            </c:spPr>
            <c:extLst>
              <c:ext xmlns:c16="http://schemas.microsoft.com/office/drawing/2014/chart" uri="{C3380CC4-5D6E-409C-BE32-E72D297353CC}">
                <c16:uniqueId val="{00000004-76E5-4497-A2A1-77C90F3F2A96}"/>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'17_mortrates'!$F$3:$F$5</c:f>
                <c:numCache>
                  <c:formatCode>General</c:formatCode>
                  <c:ptCount val="3"/>
                  <c:pt idx="0">
                    <c:v>5.3999999999999986</c:v>
                  </c:pt>
                  <c:pt idx="1">
                    <c:v>11.499999999999993</c:v>
                  </c:pt>
                  <c:pt idx="2">
                    <c:v>17.899999999999991</c:v>
                  </c:pt>
                </c:numCache>
              </c:numRef>
            </c:plus>
            <c:minus>
              <c:numRef>
                <c:f>'17_mortrates'!$E$3:$E$5</c:f>
                <c:numCache>
                  <c:formatCode>General</c:formatCode>
                  <c:ptCount val="3"/>
                  <c:pt idx="0">
                    <c:v>5.3999999999999986</c:v>
                  </c:pt>
                  <c:pt idx="1">
                    <c:v>11.399999999999999</c:v>
                  </c:pt>
                  <c:pt idx="2">
                    <c:v>17.800000000000004</c:v>
                  </c:pt>
                </c:numCache>
              </c:numRef>
            </c:minus>
            <c:spPr>
              <a:noFill/>
              <a:ln w="25400" cap="flat" cmpd="sng" algn="ctr">
                <a:solidFill>
                  <a:schemeClr val="bg1">
                    <a:lumMod val="75000"/>
                  </a:schemeClr>
                </a:solidFill>
                <a:round/>
              </a:ln>
              <a:effectLst/>
            </c:spPr>
          </c:errBars>
          <c:cat>
            <c:strRef>
              <c:f>'17_mortrates'!$A$3:$A$5</c:f>
              <c:strCache>
                <c:ptCount val="3"/>
                <c:pt idx="0">
                  <c:v>Neonatal</c:v>
                </c:pt>
                <c:pt idx="1">
                  <c:v>Infant</c:v>
                </c:pt>
                <c:pt idx="2">
                  <c:v>Under-5</c:v>
                </c:pt>
              </c:strCache>
            </c:strRef>
          </c:cat>
          <c:val>
            <c:numRef>
              <c:f>'17_mortrates'!$B$3:$B$5</c:f>
              <c:numCache>
                <c:formatCode>0.0</c:formatCode>
                <c:ptCount val="3"/>
                <c:pt idx="0">
                  <c:v>29.4</c:v>
                </c:pt>
                <c:pt idx="1">
                  <c:v>53.6</c:v>
                </c:pt>
                <c:pt idx="2">
                  <c:v>81.7</c:v>
                </c:pt>
              </c:numCache>
            </c:numRef>
          </c:val>
          <c:extLst>
            <c:ext xmlns:c16="http://schemas.microsoft.com/office/drawing/2014/chart" uri="{C3380CC4-5D6E-409C-BE32-E72D297353CC}">
              <c16:uniqueId val="{00000000-76E5-4497-A2A1-77C90F3F2A96}"/>
            </c:ext>
          </c:extLst>
        </c:ser>
        <c:dLbls>
          <c:showLegendKey val="0"/>
          <c:showVal val="0"/>
          <c:showCatName val="0"/>
          <c:showSerName val="0"/>
          <c:showPercent val="0"/>
          <c:showBubbleSize val="0"/>
        </c:dLbls>
        <c:gapWidth val="50"/>
        <c:axId val="743676776"/>
        <c:axId val="743680056"/>
      </c:barChart>
      <c:catAx>
        <c:axId val="74367677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43680056"/>
        <c:crosses val="autoZero"/>
        <c:auto val="1"/>
        <c:lblAlgn val="ctr"/>
        <c:lblOffset val="100"/>
        <c:noMultiLvlLbl val="0"/>
      </c:catAx>
      <c:valAx>
        <c:axId val="743680056"/>
        <c:scaling>
          <c:orientation val="minMax"/>
          <c:max val="100"/>
        </c:scaling>
        <c:delete val="1"/>
        <c:axPos val="t"/>
        <c:numFmt formatCode="0" sourceLinked="0"/>
        <c:majorTickMark val="out"/>
        <c:minorTickMark val="none"/>
        <c:tickLblPos val="nextTo"/>
        <c:crossAx val="743676776"/>
        <c:crosses val="autoZero"/>
        <c:crossBetween val="between"/>
      </c:valAx>
      <c:spPr>
        <a:noFill/>
        <a:ln>
          <a:noFill/>
        </a:ln>
        <a:effectLst/>
      </c:spPr>
    </c:plotArea>
    <c:plotVisOnly val="1"/>
    <c:dispBlanksAs val="gap"/>
    <c:showDLblsOverMax val="0"/>
  </c:chart>
  <c:spPr>
    <a:solidFill>
      <a:schemeClr val="bg1"/>
    </a:solidFill>
    <a:ln w="63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'18_mortrural'!$B$2</c:f>
              <c:strCache>
                <c:ptCount val="1"/>
                <c:pt idx="0">
                  <c:v>ubuffer</c:v>
                </c:pt>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Tahoma" panose="020B0604030504040204" pitchFamily="34" charset="0"/>
                    <a:cs typeface="Tahoma" panose="020B0604030504040204" pitchFamily="34" charset="0"/>
                  </a:defRPr>
                </a:pPr>
                <a:endParaRPr lang="en-US"/>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'18_mortrural'!$A$3:$A$5</c:f>
              <c:strCache>
                <c:ptCount val="3"/>
                <c:pt idx="0">
                  <c:v>Neonatal</c:v>
                </c:pt>
                <c:pt idx="1">
                  <c:v>Infant</c:v>
                </c:pt>
                <c:pt idx="2">
                  <c:v>Under 5</c:v>
                </c:pt>
              </c:strCache>
            </c:strRef>
          </c:cat>
          <c:val>
            <c:numRef>
              <c:f>'18_mortrural'!$B$3:$B$5</c:f>
              <c:numCache>
                <c:formatCode>General</c:formatCode>
                <c:ptCount val="3"/>
                <c:pt idx="0">
                  <c:v>79.400000000000006</c:v>
                </c:pt>
                <c:pt idx="1">
                  <c:v>65.7</c:v>
                </c:pt>
                <c:pt idx="2">
                  <c:v>48.7</c:v>
                </c:pt>
              </c:numCache>
            </c:numRef>
          </c:val>
          <c:extLst>
            <c:ext xmlns:c16="http://schemas.microsoft.com/office/drawing/2014/chart" uri="{C3380CC4-5D6E-409C-BE32-E72D297353CC}">
              <c16:uniqueId val="{00000000-B050-441B-BAC4-0A51704A1804}"/>
            </c:ext>
          </c:extLst>
        </c:ser>
        <c:ser>
          <c:idx val="1"/>
          <c:order val="1"/>
          <c:tx>
            <c:strRef>
              <c:f>'18_mortrural'!$C$2</c:f>
              <c:strCache>
                <c:ptCount val="1"/>
                <c:pt idx="0">
                  <c:v>Urban</c:v>
                </c:pt>
              </c:strCache>
            </c:strRef>
          </c:tx>
          <c:spPr>
            <a:solidFill>
              <a:schemeClr val="accent4"/>
            </a:solidFill>
            <a:ln>
              <a:solidFill>
                <a:schemeClr val="accent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'18_mortrural'!$A$3:$A$5</c:f>
              <c:strCache>
                <c:ptCount val="3"/>
                <c:pt idx="0">
                  <c:v>Neonatal</c:v>
                </c:pt>
                <c:pt idx="1">
                  <c:v>Infant</c:v>
                </c:pt>
                <c:pt idx="2">
                  <c:v>Under 5</c:v>
                </c:pt>
              </c:strCache>
            </c:strRef>
          </c:cat>
          <c:val>
            <c:numRef>
              <c:f>'18_mortrural'!$C$3:$C$5</c:f>
              <c:numCache>
                <c:formatCode>General</c:formatCode>
                <c:ptCount val="3"/>
                <c:pt idx="0">
                  <c:v>20.6</c:v>
                </c:pt>
                <c:pt idx="1">
                  <c:v>34.299999999999997</c:v>
                </c:pt>
                <c:pt idx="2">
                  <c:v>51.3</c:v>
                </c:pt>
              </c:numCache>
            </c:numRef>
          </c:val>
          <c:extLst>
            <c:ext xmlns:c16="http://schemas.microsoft.com/office/drawing/2014/chart" uri="{C3380CC4-5D6E-409C-BE32-E72D297353CC}">
              <c16:uniqueId val="{00000001-B050-441B-BAC4-0A51704A1804}"/>
            </c:ext>
          </c:extLst>
        </c:ser>
        <c:ser>
          <c:idx val="2"/>
          <c:order val="2"/>
          <c:tx>
            <c:strRef>
              <c:f>'18_mortrural'!$D$2</c:f>
              <c:strCache>
                <c:ptCount val="1"/>
                <c:pt idx="0">
                  <c:v>Rural</c:v>
                </c:pt>
              </c:strCache>
            </c:strRef>
          </c:tx>
          <c:spPr>
            <a:solidFill>
              <a:schemeClr val="accent6"/>
            </a:solidFill>
            <a:ln>
              <a:solidFill>
                <a:schemeClr val="accent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'18_mortrural'!$A$3:$A$5</c:f>
              <c:strCache>
                <c:ptCount val="3"/>
                <c:pt idx="0">
                  <c:v>Neonatal</c:v>
                </c:pt>
                <c:pt idx="1">
                  <c:v>Infant</c:v>
                </c:pt>
                <c:pt idx="2">
                  <c:v>Under 5</c:v>
                </c:pt>
              </c:strCache>
            </c:strRef>
          </c:cat>
          <c:val>
            <c:numRef>
              <c:f>'18_mortrural'!$D$3:$D$5</c:f>
              <c:numCache>
                <c:formatCode>General</c:formatCode>
                <c:ptCount val="3"/>
                <c:pt idx="0">
                  <c:v>35.1</c:v>
                </c:pt>
                <c:pt idx="1">
                  <c:v>67.5</c:v>
                </c:pt>
                <c:pt idx="2">
                  <c:v>103</c:v>
                </c:pt>
              </c:numCache>
            </c:numRef>
          </c:val>
          <c:extLst>
            <c:ext xmlns:c16="http://schemas.microsoft.com/office/drawing/2014/chart" uri="{C3380CC4-5D6E-409C-BE32-E72D297353CC}">
              <c16:uniqueId val="{00000002-B050-441B-BAC4-0A51704A1804}"/>
            </c:ext>
          </c:extLst>
        </c:ser>
        <c:dLbls>
          <c:showLegendKey val="0"/>
          <c:showVal val="0"/>
          <c:showCatName val="0"/>
          <c:showSerName val="0"/>
          <c:showPercent val="0"/>
          <c:showBubbleSize val="0"/>
        </c:dLbls>
        <c:gapWidth val="150"/>
        <c:overlap val="100"/>
        <c:axId val="922673951"/>
        <c:axId val="920725423"/>
      </c:barChart>
      <c:catAx>
        <c:axId val="922673951"/>
        <c:scaling>
          <c:orientation val="maxMin"/>
        </c:scaling>
        <c:delete val="1"/>
        <c:axPos val="l"/>
        <c:numFmt formatCode="General" sourceLinked="1"/>
        <c:majorTickMark val="none"/>
        <c:minorTickMark val="none"/>
        <c:tickLblPos val="nextTo"/>
        <c:crossAx val="920725423"/>
        <c:crosses val="autoZero"/>
        <c:auto val="1"/>
        <c:lblAlgn val="ctr"/>
        <c:lblOffset val="100"/>
        <c:noMultiLvlLbl val="0"/>
      </c:catAx>
      <c:valAx>
        <c:axId val="920725423"/>
        <c:scaling>
          <c:orientation val="minMax"/>
        </c:scaling>
        <c:delete val="1"/>
        <c:axPos val="t"/>
        <c:numFmt formatCode="General" sourceLinked="1"/>
        <c:majorTickMark val="none"/>
        <c:minorTickMark val="none"/>
        <c:tickLblPos val="nextTo"/>
        <c:crossAx val="9226739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baseline="0">
                <a:solidFill>
                  <a:sysClr val="windowText" lastClr="000000"/>
                </a:solidFill>
                <a:latin typeface="+mn-lt"/>
              </a:rPr>
              <a:t>Rural Population by District </a:t>
            </a:r>
            <a:endParaRPr lang="en-US">
              <a:solidFill>
                <a:sysClr val="windowText" lastClr="000000"/>
              </a:solidFill>
              <a:latin typeface="+mn-lt"/>
            </a:endParaRPr>
          </a:p>
        </c:rich>
      </c:tx>
      <c:layout>
        <c:manualLayout>
          <c:xMode val="edge"/>
          <c:yMode val="edge"/>
          <c:x val="0.12427647188497956"/>
          <c:y val="1.76390756916002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6784440631182521"/>
          <c:y val="0.12240143731691036"/>
          <c:w val="0.68749251310933945"/>
          <c:h val="0.77483849493647372"/>
        </c:manualLayout>
      </c:layout>
      <c:barChart>
        <c:barDir val="bar"/>
        <c:grouping val="clustered"/>
        <c:varyColors val="0"/>
        <c:ser>
          <c:idx val="1"/>
          <c:order val="1"/>
          <c:tx>
            <c:strRef>
              <c:f>'2_rural'!$E$3</c:f>
              <c:strCache>
                <c:ptCount val="1"/>
                <c:pt idx="0">
                  <c:v>Rural</c:v>
                </c:pt>
              </c:strCache>
            </c:strRef>
          </c:tx>
          <c:spPr>
            <a:solidFill>
              <a:schemeClr val="accent4">
                <a:alpha val="40000"/>
              </a:schemeClr>
            </a:solidFill>
            <a:ln>
              <a:solidFill>
                <a:schemeClr val="accent4">
                  <a:alpha val="40000"/>
                </a:schemeClr>
              </a:solid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0-3917-4E7A-8D46-A08C3B55F212}"/>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'2_rural'!$A$5:$A$16</c:f>
              <c:strCache>
                <c:ptCount val="12"/>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pt idx="11">
                  <c:v>Total</c:v>
                </c:pt>
              </c:strCache>
            </c:strRef>
          </c:cat>
          <c:val>
            <c:numRef>
              <c:f>'2_rural'!$E$5:$E$16</c:f>
              <c:numCache>
                <c:formatCode>0.0</c:formatCode>
                <c:ptCount val="12"/>
                <c:pt idx="0">
                  <c:v>76.099999999999994</c:v>
                </c:pt>
                <c:pt idx="1">
                  <c:v>81</c:v>
                </c:pt>
                <c:pt idx="2">
                  <c:v>71.2</c:v>
                </c:pt>
                <c:pt idx="3">
                  <c:v>83.4</c:v>
                </c:pt>
                <c:pt idx="4">
                  <c:v>88.8</c:v>
                </c:pt>
                <c:pt idx="5">
                  <c:v>72.5</c:v>
                </c:pt>
                <c:pt idx="6">
                  <c:v>62.2</c:v>
                </c:pt>
                <c:pt idx="7">
                  <c:v>75.7</c:v>
                </c:pt>
                <c:pt idx="8">
                  <c:v>69.400000000000006</c:v>
                </c:pt>
                <c:pt idx="9">
                  <c:v>38</c:v>
                </c:pt>
                <c:pt idx="10">
                  <c:v>0</c:v>
                </c:pt>
                <c:pt idx="11">
                  <c:v>70.3</c:v>
                </c:pt>
              </c:numCache>
            </c:numRef>
          </c:val>
          <c:extLst>
            <c:ext xmlns:c16="http://schemas.microsoft.com/office/drawing/2014/chart" uri="{C3380CC4-5D6E-409C-BE32-E72D297353CC}">
              <c16:uniqueId val="{00000000-4798-4142-98BE-CD35B742E2AA}"/>
            </c:ext>
          </c:extLst>
        </c:ser>
        <c:dLbls>
          <c:showLegendKey val="0"/>
          <c:showVal val="0"/>
          <c:showCatName val="0"/>
          <c:showSerName val="0"/>
          <c:showPercent val="0"/>
          <c:showBubbleSize val="0"/>
        </c:dLbls>
        <c:gapWidth val="50"/>
        <c:axId val="1467322336"/>
        <c:axId val="1453302752"/>
        <c:extLst>
          <c:ext xmlns:c15="http://schemas.microsoft.com/office/drawing/2012/chart" uri="{02D57815-91ED-43cb-92C2-25804820EDAC}">
            <c15:filteredBarSeries>
              <c15:ser>
                <c:idx val="0"/>
                <c:order val="0"/>
                <c:tx>
                  <c:strRef>
                    <c:extLst>
                      <c:ext uri="{02D57815-91ED-43cb-92C2-25804820EDAC}">
                        <c15:formulaRef>
                          <c15:sqref>[1]Pop!$C$60</c15:sqref>
                        </c15:formulaRef>
                      </c:ext>
                    </c:extLst>
                    <c:strCache>
                      <c:ptCount val="1"/>
                      <c:pt idx="0">
                        <c:v>Urban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'2_rural'!$A$5:$A$16</c15:sqref>
                        </c15:formulaRef>
                      </c:ext>
                    </c:extLst>
                    <c:strCache>
                      <c:ptCount val="12"/>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pt idx="11">
                        <c:v>Total</c:v>
                      </c:pt>
                    </c:strCache>
                  </c:strRef>
                </c:cat>
                <c:val>
                  <c:numRef>
                    <c:extLst>
                      <c:ext uri="{02D57815-91ED-43cb-92C2-25804820EDAC}">
                        <c15:formulaRef>
                          <c15:sqref>[1]Pop!$C$62:$C$73</c15:sqref>
                        </c15:formulaRef>
                      </c:ext>
                    </c:extLst>
                    <c:numCache>
                      <c:formatCode>General</c:formatCode>
                      <c:ptCount val="12"/>
                      <c:pt idx="0">
                        <c:v>23.8</c:v>
                      </c:pt>
                      <c:pt idx="1">
                        <c:v>18.8</c:v>
                      </c:pt>
                      <c:pt idx="2">
                        <c:v>28.9</c:v>
                      </c:pt>
                      <c:pt idx="3">
                        <c:v>16.8</c:v>
                      </c:pt>
                      <c:pt idx="4">
                        <c:v>10.4</c:v>
                      </c:pt>
                      <c:pt idx="5">
                        <c:v>27.5</c:v>
                      </c:pt>
                      <c:pt idx="6">
                        <c:v>36.299999999999997</c:v>
                      </c:pt>
                      <c:pt idx="7">
                        <c:v>24.3</c:v>
                      </c:pt>
                      <c:pt idx="8">
                        <c:v>30.1</c:v>
                      </c:pt>
                      <c:pt idx="9">
                        <c:v>61.9</c:v>
                      </c:pt>
                      <c:pt idx="10">
                        <c:v>100</c:v>
                      </c:pt>
                      <c:pt idx="11">
                        <c:v>29.5</c:v>
                      </c:pt>
                    </c:numCache>
                  </c:numRef>
                </c:val>
                <c:extLst>
                  <c:ext xmlns:c16="http://schemas.microsoft.com/office/drawing/2014/chart" uri="{C3380CC4-5D6E-409C-BE32-E72D297353CC}">
                    <c16:uniqueId val="{00000001-4798-4142-98BE-CD35B742E2AA}"/>
                  </c:ext>
                </c:extLst>
              </c15:ser>
            </c15:filteredBarSeries>
          </c:ext>
        </c:extLst>
      </c:barChart>
      <c:catAx>
        <c:axId val="146732233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453302752"/>
        <c:crosses val="autoZero"/>
        <c:auto val="1"/>
        <c:lblAlgn val="ctr"/>
        <c:lblOffset val="100"/>
        <c:noMultiLvlLbl val="0"/>
      </c:catAx>
      <c:valAx>
        <c:axId val="1453302752"/>
        <c:scaling>
          <c:orientation val="minMax"/>
          <c:max val="100"/>
        </c:scaling>
        <c:delete val="1"/>
        <c:axPos val="t"/>
        <c:title>
          <c:tx>
            <c:rich>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latin typeface="+mn-lt"/>
                  </a:rPr>
                  <a:t>Percentage</a:t>
                </a:r>
              </a:p>
            </c:rich>
          </c:tx>
          <c:layout>
            <c:manualLayout>
              <c:xMode val="edge"/>
              <c:yMode val="edge"/>
              <c:x val="0.26332389816656099"/>
              <c:y val="8.3650538660218446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crossAx val="1467322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0"/>
          <c:order val="0"/>
          <c:tx>
            <c:strRef>
              <c:f>'19_mortrtprov'!$B$2</c:f>
              <c:strCache>
                <c:ptCount val="1"/>
                <c:pt idx="0">
                  <c:v>Neonatal</c:v>
                </c:pt>
              </c:strCache>
            </c:strRef>
          </c:tx>
          <c:spPr>
            <a:solidFill>
              <a:schemeClr val="accent6">
                <a:lumMod val="40000"/>
                <a:lumOff val="60000"/>
              </a:schemeClr>
            </a:solidFill>
            <a:ln>
              <a:solidFill>
                <a:schemeClr val="accent6">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'19_mortrtprov'!$A$3:$A$14</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'19_mortrtprov'!$B$3:$B$14</c:f>
              <c:numCache>
                <c:formatCode>0.0</c:formatCode>
                <c:ptCount val="12"/>
                <c:pt idx="0">
                  <c:v>28.077169999999999</c:v>
                </c:pt>
                <c:pt idx="1">
                  <c:v>34.621720000000003</c:v>
                </c:pt>
                <c:pt idx="2">
                  <c:v>23.35623</c:v>
                </c:pt>
                <c:pt idx="3">
                  <c:v>41.335270000000001</c:v>
                </c:pt>
                <c:pt idx="4">
                  <c:v>51.545610000000003</c:v>
                </c:pt>
                <c:pt idx="5">
                  <c:v>38.948799999999999</c:v>
                </c:pt>
                <c:pt idx="6">
                  <c:v>29.119769999999999</c:v>
                </c:pt>
                <c:pt idx="7">
                  <c:v>15.1463</c:v>
                </c:pt>
                <c:pt idx="8">
                  <c:v>26.01557</c:v>
                </c:pt>
                <c:pt idx="9">
                  <c:v>17.895610000000001</c:v>
                </c:pt>
                <c:pt idx="10">
                  <c:v>6.0499970000000003</c:v>
                </c:pt>
                <c:pt idx="11">
                  <c:v>29.436859999999999</c:v>
                </c:pt>
              </c:numCache>
            </c:numRef>
          </c:val>
          <c:extLst>
            <c:ext xmlns:c16="http://schemas.microsoft.com/office/drawing/2014/chart" uri="{C3380CC4-5D6E-409C-BE32-E72D297353CC}">
              <c16:uniqueId val="{00000000-A146-476E-B636-064B06994AE7}"/>
            </c:ext>
          </c:extLst>
        </c:ser>
        <c:dLbls>
          <c:showLegendKey val="0"/>
          <c:showVal val="0"/>
          <c:showCatName val="0"/>
          <c:showSerName val="0"/>
          <c:showPercent val="0"/>
          <c:showBubbleSize val="0"/>
        </c:dLbls>
        <c:gapWidth val="50"/>
        <c:axId val="2054110607"/>
        <c:axId val="2054109167"/>
      </c:barChart>
      <c:catAx>
        <c:axId val="205411060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Tahoma" panose="020B0604030504040204" pitchFamily="34" charset="0"/>
                <a:cs typeface="Tahoma" panose="020B0604030504040204" pitchFamily="34" charset="0"/>
              </a:defRPr>
            </a:pPr>
            <a:endParaRPr lang="en-US"/>
          </a:p>
        </c:txPr>
        <c:crossAx val="2054109167"/>
        <c:crosses val="autoZero"/>
        <c:auto val="1"/>
        <c:lblAlgn val="ctr"/>
        <c:lblOffset val="100"/>
        <c:noMultiLvlLbl val="0"/>
      </c:catAx>
      <c:valAx>
        <c:axId val="2054109167"/>
        <c:scaling>
          <c:orientation val="minMax"/>
        </c:scaling>
        <c:delete val="1"/>
        <c:axPos val="t"/>
        <c:numFmt formatCode="0.0" sourceLinked="1"/>
        <c:majorTickMark val="none"/>
        <c:minorTickMark val="none"/>
        <c:tickLblPos val="nextTo"/>
        <c:crossAx val="2054110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0"/>
          <c:order val="0"/>
          <c:tx>
            <c:strRef>
              <c:f>'19_mortrtprov'!$C$2</c:f>
              <c:strCache>
                <c:ptCount val="1"/>
                <c:pt idx="0">
                  <c:v>Infant</c:v>
                </c:pt>
              </c:strCache>
            </c:strRef>
          </c:tx>
          <c:spPr>
            <a:solidFill>
              <a:schemeClr val="accent4">
                <a:lumMod val="40000"/>
                <a:lumOff val="60000"/>
              </a:schemeClr>
            </a:solidFill>
            <a:ln>
              <a:solidFill>
                <a:schemeClr val="accent4">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'19_mortrtprov'!$A$3:$A$14</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'19_mortrtprov'!$C$3:$C$14</c:f>
              <c:numCache>
                <c:formatCode>0.0</c:formatCode>
                <c:ptCount val="12"/>
                <c:pt idx="0">
                  <c:v>45.5717</c:v>
                </c:pt>
                <c:pt idx="1">
                  <c:v>77.898480000000006</c:v>
                </c:pt>
                <c:pt idx="2">
                  <c:v>53.11009</c:v>
                </c:pt>
                <c:pt idx="3">
                  <c:v>96.130319999999998</c:v>
                </c:pt>
                <c:pt idx="4">
                  <c:v>82.428030000000007</c:v>
                </c:pt>
                <c:pt idx="5">
                  <c:v>66.5625</c:v>
                </c:pt>
                <c:pt idx="6">
                  <c:v>50.631749999999997</c:v>
                </c:pt>
                <c:pt idx="7">
                  <c:v>24.57244</c:v>
                </c:pt>
                <c:pt idx="8">
                  <c:v>35.500579999999999</c:v>
                </c:pt>
                <c:pt idx="9">
                  <c:v>23.412659999999999</c:v>
                </c:pt>
                <c:pt idx="10">
                  <c:v>14.654489999999999</c:v>
                </c:pt>
                <c:pt idx="11">
                  <c:v>53.632930000000002</c:v>
                </c:pt>
              </c:numCache>
            </c:numRef>
          </c:val>
          <c:extLst>
            <c:ext xmlns:c16="http://schemas.microsoft.com/office/drawing/2014/chart" uri="{C3380CC4-5D6E-409C-BE32-E72D297353CC}">
              <c16:uniqueId val="{00000000-B0DE-4642-9CA4-B7F91006FE61}"/>
            </c:ext>
          </c:extLst>
        </c:ser>
        <c:dLbls>
          <c:showLegendKey val="0"/>
          <c:showVal val="0"/>
          <c:showCatName val="0"/>
          <c:showSerName val="0"/>
          <c:showPercent val="0"/>
          <c:showBubbleSize val="0"/>
        </c:dLbls>
        <c:gapWidth val="50"/>
        <c:axId val="2054110607"/>
        <c:axId val="2054109167"/>
      </c:barChart>
      <c:catAx>
        <c:axId val="2054110607"/>
        <c:scaling>
          <c:orientation val="maxMin"/>
        </c:scaling>
        <c:delete val="1"/>
        <c:axPos val="l"/>
        <c:numFmt formatCode="General" sourceLinked="1"/>
        <c:majorTickMark val="none"/>
        <c:minorTickMark val="none"/>
        <c:tickLblPos val="nextTo"/>
        <c:crossAx val="2054109167"/>
        <c:crosses val="autoZero"/>
        <c:auto val="1"/>
        <c:lblAlgn val="ctr"/>
        <c:lblOffset val="100"/>
        <c:noMultiLvlLbl val="0"/>
      </c:catAx>
      <c:valAx>
        <c:axId val="2054109167"/>
        <c:scaling>
          <c:orientation val="minMax"/>
        </c:scaling>
        <c:delete val="1"/>
        <c:axPos val="t"/>
        <c:numFmt formatCode="0.0" sourceLinked="1"/>
        <c:majorTickMark val="none"/>
        <c:minorTickMark val="none"/>
        <c:tickLblPos val="nextTo"/>
        <c:crossAx val="2054110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clustered"/>
        <c:varyColors val="0"/>
        <c:ser>
          <c:idx val="0"/>
          <c:order val="0"/>
          <c:tx>
            <c:strRef>
              <c:f>'19_mortrtprov'!$D$2</c:f>
              <c:strCache>
                <c:ptCount val="1"/>
                <c:pt idx="0">
                  <c:v>Under-5</c:v>
                </c:pt>
              </c:strCache>
            </c:strRef>
          </c:tx>
          <c:spPr>
            <a:solidFill>
              <a:schemeClr val="accent5">
                <a:lumMod val="40000"/>
                <a:lumOff val="60000"/>
              </a:schemeClr>
            </a:solidFill>
            <a:ln>
              <a:solidFill>
                <a:schemeClr val="accent5">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'19_mortrtprov'!$A$3:$A$14</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'19_mortrtprov'!$D$3:$D$14</c:f>
              <c:numCache>
                <c:formatCode>0.0</c:formatCode>
                <c:ptCount val="12"/>
                <c:pt idx="0">
                  <c:v>63.201479999999997</c:v>
                </c:pt>
                <c:pt idx="1">
                  <c:v>125.9034</c:v>
                </c:pt>
                <c:pt idx="2">
                  <c:v>82.132069999999999</c:v>
                </c:pt>
                <c:pt idx="3">
                  <c:v>146.1156</c:v>
                </c:pt>
                <c:pt idx="4">
                  <c:v>126.86499999999999</c:v>
                </c:pt>
                <c:pt idx="5">
                  <c:v>96.483829999999998</c:v>
                </c:pt>
                <c:pt idx="6">
                  <c:v>78.972059999999999</c:v>
                </c:pt>
                <c:pt idx="7">
                  <c:v>44.713700000000003</c:v>
                </c:pt>
                <c:pt idx="8">
                  <c:v>52.005180000000003</c:v>
                </c:pt>
                <c:pt idx="9">
                  <c:v>33.76735</c:v>
                </c:pt>
                <c:pt idx="10">
                  <c:v>16.232299999999999</c:v>
                </c:pt>
                <c:pt idx="11">
                  <c:v>81.740560000000002</c:v>
                </c:pt>
              </c:numCache>
            </c:numRef>
          </c:val>
          <c:extLst>
            <c:ext xmlns:c16="http://schemas.microsoft.com/office/drawing/2014/chart" uri="{C3380CC4-5D6E-409C-BE32-E72D297353CC}">
              <c16:uniqueId val="{00000000-B660-40C8-AE00-A036AD2CF62C}"/>
            </c:ext>
          </c:extLst>
        </c:ser>
        <c:dLbls>
          <c:showLegendKey val="0"/>
          <c:showVal val="0"/>
          <c:showCatName val="0"/>
          <c:showSerName val="0"/>
          <c:showPercent val="0"/>
          <c:showBubbleSize val="0"/>
        </c:dLbls>
        <c:gapWidth val="50"/>
        <c:axId val="2054110607"/>
        <c:axId val="2054109167"/>
      </c:barChart>
      <c:catAx>
        <c:axId val="2054110607"/>
        <c:scaling>
          <c:orientation val="maxMin"/>
        </c:scaling>
        <c:delete val="1"/>
        <c:axPos val="l"/>
        <c:numFmt formatCode="General" sourceLinked="1"/>
        <c:majorTickMark val="none"/>
        <c:minorTickMark val="none"/>
        <c:tickLblPos val="nextTo"/>
        <c:crossAx val="2054109167"/>
        <c:crosses val="autoZero"/>
        <c:auto val="1"/>
        <c:lblAlgn val="ctr"/>
        <c:lblOffset val="100"/>
        <c:noMultiLvlLbl val="0"/>
      </c:catAx>
      <c:valAx>
        <c:axId val="2054109167"/>
        <c:scaling>
          <c:orientation val="minMax"/>
        </c:scaling>
        <c:delete val="1"/>
        <c:axPos val="t"/>
        <c:numFmt formatCode="0.0" sourceLinked="1"/>
        <c:majorTickMark val="none"/>
        <c:minorTickMark val="none"/>
        <c:tickLblPos val="nextTo"/>
        <c:crossAx val="2054110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'19_mortrtprov'!$D$2</c:f>
              <c:strCache>
                <c:ptCount val="1"/>
                <c:pt idx="0">
                  <c:v>Under-5</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'19_mortrtprov'!$A$3:$A$14</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'19_mortrtprov'!$D$3:$D$14</c:f>
              <c:numCache>
                <c:formatCode>0.0</c:formatCode>
                <c:ptCount val="12"/>
                <c:pt idx="0">
                  <c:v>63.201479999999997</c:v>
                </c:pt>
                <c:pt idx="1">
                  <c:v>125.9034</c:v>
                </c:pt>
                <c:pt idx="2">
                  <c:v>82.132069999999999</c:v>
                </c:pt>
                <c:pt idx="3">
                  <c:v>146.1156</c:v>
                </c:pt>
                <c:pt idx="4">
                  <c:v>126.86499999999999</c:v>
                </c:pt>
                <c:pt idx="5">
                  <c:v>96.483829999999998</c:v>
                </c:pt>
                <c:pt idx="6">
                  <c:v>78.972059999999999</c:v>
                </c:pt>
                <c:pt idx="7">
                  <c:v>44.713700000000003</c:v>
                </c:pt>
                <c:pt idx="8">
                  <c:v>52.005180000000003</c:v>
                </c:pt>
                <c:pt idx="9">
                  <c:v>33.76735</c:v>
                </c:pt>
                <c:pt idx="10">
                  <c:v>16.232299999999999</c:v>
                </c:pt>
                <c:pt idx="11">
                  <c:v>81.740560000000002</c:v>
                </c:pt>
              </c:numCache>
            </c:numRef>
          </c:val>
          <c:extLst>
            <c:ext xmlns:c16="http://schemas.microsoft.com/office/drawing/2014/chart" uri="{C3380CC4-5D6E-409C-BE32-E72D297353CC}">
              <c16:uniqueId val="{00000002-4E86-41BE-8923-3BB773BBB512}"/>
            </c:ext>
          </c:extLst>
        </c:ser>
        <c:ser>
          <c:idx val="1"/>
          <c:order val="1"/>
          <c:tx>
            <c:strRef>
              <c:f>'19_mortrtprov'!$C$2</c:f>
              <c:strCache>
                <c:ptCount val="1"/>
                <c:pt idx="0">
                  <c:v>Infant</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'19_mortrtprov'!$A$3:$A$14</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'19_mortrtprov'!$C$3:$C$14</c:f>
              <c:numCache>
                <c:formatCode>0.0</c:formatCode>
                <c:ptCount val="12"/>
                <c:pt idx="0">
                  <c:v>45.5717</c:v>
                </c:pt>
                <c:pt idx="1">
                  <c:v>77.898480000000006</c:v>
                </c:pt>
                <c:pt idx="2">
                  <c:v>53.11009</c:v>
                </c:pt>
                <c:pt idx="3">
                  <c:v>96.130319999999998</c:v>
                </c:pt>
                <c:pt idx="4">
                  <c:v>82.428030000000007</c:v>
                </c:pt>
                <c:pt idx="5">
                  <c:v>66.5625</c:v>
                </c:pt>
                <c:pt idx="6">
                  <c:v>50.631749999999997</c:v>
                </c:pt>
                <c:pt idx="7">
                  <c:v>24.57244</c:v>
                </c:pt>
                <c:pt idx="8">
                  <c:v>35.500579999999999</c:v>
                </c:pt>
                <c:pt idx="9">
                  <c:v>23.412659999999999</c:v>
                </c:pt>
                <c:pt idx="10">
                  <c:v>14.654489999999999</c:v>
                </c:pt>
                <c:pt idx="11">
                  <c:v>53.632930000000002</c:v>
                </c:pt>
              </c:numCache>
            </c:numRef>
          </c:val>
          <c:extLst>
            <c:ext xmlns:c16="http://schemas.microsoft.com/office/drawing/2014/chart" uri="{C3380CC4-5D6E-409C-BE32-E72D297353CC}">
              <c16:uniqueId val="{00000001-4E86-41BE-8923-3BB773BBB512}"/>
            </c:ext>
          </c:extLst>
        </c:ser>
        <c:ser>
          <c:idx val="0"/>
          <c:order val="2"/>
          <c:tx>
            <c:strRef>
              <c:f>'19_mortrtprov'!$B$2</c:f>
              <c:strCache>
                <c:ptCount val="1"/>
                <c:pt idx="0">
                  <c:v>Neonatal</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'19_mortrtprov'!$A$3:$A$14</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'19_mortrtprov'!$B$3:$B$14</c:f>
              <c:numCache>
                <c:formatCode>0.0</c:formatCode>
                <c:ptCount val="12"/>
                <c:pt idx="0">
                  <c:v>28.077169999999999</c:v>
                </c:pt>
                <c:pt idx="1">
                  <c:v>34.621720000000003</c:v>
                </c:pt>
                <c:pt idx="2">
                  <c:v>23.35623</c:v>
                </c:pt>
                <c:pt idx="3">
                  <c:v>41.335270000000001</c:v>
                </c:pt>
                <c:pt idx="4">
                  <c:v>51.545610000000003</c:v>
                </c:pt>
                <c:pt idx="5">
                  <c:v>38.948799999999999</c:v>
                </c:pt>
                <c:pt idx="6">
                  <c:v>29.119769999999999</c:v>
                </c:pt>
                <c:pt idx="7">
                  <c:v>15.1463</c:v>
                </c:pt>
                <c:pt idx="8">
                  <c:v>26.01557</c:v>
                </c:pt>
                <c:pt idx="9">
                  <c:v>17.895610000000001</c:v>
                </c:pt>
                <c:pt idx="10">
                  <c:v>6.0499970000000003</c:v>
                </c:pt>
                <c:pt idx="11">
                  <c:v>29.436859999999999</c:v>
                </c:pt>
              </c:numCache>
            </c:numRef>
          </c:val>
          <c:extLst>
            <c:ext xmlns:c16="http://schemas.microsoft.com/office/drawing/2014/chart" uri="{C3380CC4-5D6E-409C-BE32-E72D297353CC}">
              <c16:uniqueId val="{00000000-4E86-41BE-8923-3BB773BBB512}"/>
            </c:ext>
          </c:extLst>
        </c:ser>
        <c:dLbls>
          <c:showLegendKey val="0"/>
          <c:showVal val="0"/>
          <c:showCatName val="0"/>
          <c:showSerName val="0"/>
          <c:showPercent val="0"/>
          <c:showBubbleSize val="0"/>
        </c:dLbls>
        <c:gapWidth val="50"/>
        <c:overlap val="100"/>
        <c:axId val="270434271"/>
        <c:axId val="270427551"/>
      </c:barChart>
      <c:catAx>
        <c:axId val="270434271"/>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270427551"/>
        <c:crosses val="autoZero"/>
        <c:auto val="1"/>
        <c:lblAlgn val="ctr"/>
        <c:lblOffset val="100"/>
        <c:noMultiLvlLbl val="0"/>
      </c:catAx>
      <c:valAx>
        <c:axId val="270427551"/>
        <c:scaling>
          <c:orientation val="minMax"/>
        </c:scaling>
        <c:delete val="1"/>
        <c:axPos val="t"/>
        <c:numFmt formatCode="0.0" sourceLinked="1"/>
        <c:majorTickMark val="none"/>
        <c:minorTickMark val="none"/>
        <c:tickLblPos val="nextTo"/>
        <c:crossAx val="27043427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726676210928189"/>
          <c:y val="5.0925925925925923E-2"/>
          <c:w val="0.43765410005567484"/>
          <c:h val="0.87430409461285241"/>
        </c:manualLayout>
      </c:layout>
      <c:barChart>
        <c:barDir val="bar"/>
        <c:grouping val="clustered"/>
        <c:varyColors val="0"/>
        <c:ser>
          <c:idx val="0"/>
          <c:order val="0"/>
          <c:tx>
            <c:strRef>
              <c:f>'20_ucnn'!$B$1</c:f>
              <c:strCache>
                <c:ptCount val="1"/>
                <c:pt idx="0">
                  <c:v>Ensemble</c:v>
                </c:pt>
              </c:strCache>
            </c:strRef>
          </c:tx>
          <c:spPr>
            <a:solidFill>
              <a:schemeClr val="accent1"/>
            </a:solidFill>
            <a:ln>
              <a:noFill/>
            </a:ln>
            <a:effectLst/>
          </c:spPr>
          <c:invertIfNegative val="0"/>
          <c:dPt>
            <c:idx val="0"/>
            <c:invertIfNegative val="0"/>
            <c:bubble3D val="0"/>
            <c:spPr>
              <a:solidFill>
                <a:srgbClr val="715E4F"/>
              </a:solidFill>
              <a:ln>
                <a:noFill/>
              </a:ln>
              <a:effectLst/>
            </c:spPr>
            <c:extLst>
              <c:ext xmlns:c16="http://schemas.microsoft.com/office/drawing/2014/chart" uri="{C3380CC4-5D6E-409C-BE32-E72D297353CC}">
                <c16:uniqueId val="{00000001-95D6-4BC2-AB74-8125771E6D37}"/>
              </c:ext>
            </c:extLst>
          </c:dPt>
          <c:dPt>
            <c:idx val="1"/>
            <c:invertIfNegative val="0"/>
            <c:bubble3D val="0"/>
            <c:spPr>
              <a:solidFill>
                <a:srgbClr val="A79281"/>
              </a:solidFill>
              <a:ln>
                <a:noFill/>
              </a:ln>
              <a:effectLst/>
            </c:spPr>
            <c:extLst>
              <c:ext xmlns:c16="http://schemas.microsoft.com/office/drawing/2014/chart" uri="{C3380CC4-5D6E-409C-BE32-E72D297353CC}">
                <c16:uniqueId val="{00000003-95D6-4BC2-AB74-8125771E6D37}"/>
              </c:ext>
            </c:extLst>
          </c:dPt>
          <c:dPt>
            <c:idx val="2"/>
            <c:invertIfNegative val="0"/>
            <c:bubble3D val="0"/>
            <c:spPr>
              <a:solidFill>
                <a:srgbClr val="F8DDB7"/>
              </a:solidFill>
              <a:ln>
                <a:noFill/>
              </a:ln>
              <a:effectLst/>
            </c:spPr>
            <c:extLst>
              <c:ext xmlns:c16="http://schemas.microsoft.com/office/drawing/2014/chart" uri="{C3380CC4-5D6E-409C-BE32-E72D297353CC}">
                <c16:uniqueId val="{00000005-95D6-4BC2-AB74-8125771E6D37}"/>
              </c:ext>
            </c:extLst>
          </c:dPt>
          <c:dPt>
            <c:idx val="3"/>
            <c:invertIfNegative val="0"/>
            <c:bubble3D val="0"/>
            <c:spPr>
              <a:solidFill>
                <a:srgbClr val="715E4F"/>
              </a:solidFill>
              <a:ln>
                <a:solidFill>
                  <a:srgbClr val="715E4F"/>
                </a:solidFill>
              </a:ln>
              <a:effectLst/>
            </c:spPr>
            <c:extLst>
              <c:ext xmlns:c16="http://schemas.microsoft.com/office/drawing/2014/chart" uri="{C3380CC4-5D6E-409C-BE32-E72D297353CC}">
                <c16:uniqueId val="{00000007-524D-43B9-AA76-4C82B202BA87}"/>
              </c:ext>
            </c:extLst>
          </c:dPt>
          <c:dPt>
            <c:idx val="4"/>
            <c:invertIfNegative val="0"/>
            <c:bubble3D val="0"/>
            <c:spPr>
              <a:solidFill>
                <a:srgbClr val="A79281"/>
              </a:solidFill>
              <a:ln>
                <a:solidFill>
                  <a:schemeClr val="bg1">
                    <a:lumMod val="50000"/>
                  </a:schemeClr>
                </a:solidFill>
              </a:ln>
              <a:effectLst/>
            </c:spPr>
            <c:extLst>
              <c:ext xmlns:c16="http://schemas.microsoft.com/office/drawing/2014/chart" uri="{C3380CC4-5D6E-409C-BE32-E72D297353CC}">
                <c16:uniqueId val="{00000009-524D-43B9-AA76-4C82B202BA87}"/>
              </c:ext>
            </c:extLst>
          </c:dPt>
          <c:dPt>
            <c:idx val="5"/>
            <c:invertIfNegative val="0"/>
            <c:bubble3D val="0"/>
            <c:spPr>
              <a:solidFill>
                <a:srgbClr val="F8DDB7"/>
              </a:solidFill>
              <a:ln>
                <a:solidFill>
                  <a:srgbClr val="F8DDB7"/>
                </a:solidFill>
              </a:ln>
              <a:effectLst/>
            </c:spPr>
            <c:extLst>
              <c:ext xmlns:c16="http://schemas.microsoft.com/office/drawing/2014/chart" uri="{C3380CC4-5D6E-409C-BE32-E72D297353CC}">
                <c16:uniqueId val="{0000000B-524D-43B9-AA76-4C82B202BA87}"/>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Tahoma" panose="020B0604030504040204" pitchFamily="34" charset="0"/>
                    <a:cs typeface="Tahoma" panose="020B060403050404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'[2]fig10.nncause'!$A$5:$A$10</c:f>
              <c:strCache>
                <c:ptCount val="6"/>
                <c:pt idx="0">
                  <c:v>Prematurity</c:v>
                </c:pt>
                <c:pt idx="1">
                  <c:v>Infection</c:v>
                </c:pt>
                <c:pt idx="2">
                  <c:v>Intrapartum-related events</c:v>
                </c:pt>
                <c:pt idx="3">
                  <c:v>Congenital malformation</c:v>
                </c:pt>
                <c:pt idx="4">
                  <c:v>Other</c:v>
                </c:pt>
                <c:pt idx="5">
                  <c:v>Unspecified</c:v>
                </c:pt>
              </c:strCache>
            </c:strRef>
          </c:cat>
          <c:val>
            <c:numRef>
              <c:f>'20_ucnn'!$B$2:$B$7</c:f>
              <c:numCache>
                <c:formatCode>General</c:formatCode>
                <c:ptCount val="6"/>
                <c:pt idx="0">
                  <c:v>0.53846153799999996</c:v>
                </c:pt>
                <c:pt idx="1">
                  <c:v>0.34965035</c:v>
                </c:pt>
                <c:pt idx="2">
                  <c:v>0.104895105</c:v>
                </c:pt>
                <c:pt idx="3">
                  <c:v>0</c:v>
                </c:pt>
                <c:pt idx="4">
                  <c:v>6.9930069999999999E-3</c:v>
                </c:pt>
                <c:pt idx="5">
                  <c:v>0</c:v>
                </c:pt>
              </c:numCache>
            </c:numRef>
          </c:val>
          <c:extLst>
            <c:ext xmlns:c16="http://schemas.microsoft.com/office/drawing/2014/chart" uri="{C3380CC4-5D6E-409C-BE32-E72D297353CC}">
              <c16:uniqueId val="{00000006-95D6-4BC2-AB74-8125771E6D37}"/>
            </c:ext>
          </c:extLst>
        </c:ser>
        <c:dLbls>
          <c:showLegendKey val="0"/>
          <c:showVal val="0"/>
          <c:showCatName val="0"/>
          <c:showSerName val="0"/>
          <c:showPercent val="0"/>
          <c:showBubbleSize val="0"/>
        </c:dLbls>
        <c:gapWidth val="30"/>
        <c:overlap val="10"/>
        <c:axId val="913252447"/>
        <c:axId val="722156767"/>
      </c:barChart>
      <c:catAx>
        <c:axId val="91325244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Tahoma" panose="020B0604030504040204" pitchFamily="34" charset="0"/>
                <a:cs typeface="Tahoma" panose="020B0604030504040204" pitchFamily="34" charset="0"/>
              </a:defRPr>
            </a:pPr>
            <a:endParaRPr lang="en-US"/>
          </a:p>
        </c:txPr>
        <c:crossAx val="722156767"/>
        <c:crosses val="autoZero"/>
        <c:auto val="1"/>
        <c:lblAlgn val="ctr"/>
        <c:lblOffset val="100"/>
        <c:noMultiLvlLbl val="0"/>
      </c:catAx>
      <c:valAx>
        <c:axId val="722156767"/>
        <c:scaling>
          <c:orientation val="minMax"/>
        </c:scaling>
        <c:delete val="1"/>
        <c:axPos val="t"/>
        <c:numFmt formatCode="General" sourceLinked="1"/>
        <c:majorTickMark val="none"/>
        <c:minorTickMark val="none"/>
        <c:tickLblPos val="nextTo"/>
        <c:crossAx val="91325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698223062913556E-2"/>
          <c:y val="0.11948741275012476"/>
          <c:w val="0.93860355387417294"/>
          <c:h val="0.82996022031713013"/>
        </c:manualLayout>
      </c:layout>
      <c:barChart>
        <c:barDir val="bar"/>
        <c:grouping val="percentStacked"/>
        <c:varyColors val="0"/>
        <c:ser>
          <c:idx val="0"/>
          <c:order val="0"/>
          <c:tx>
            <c:strRef>
              <c:f>'21_child'!$B$1</c:f>
              <c:strCache>
                <c:ptCount val="1"/>
                <c:pt idx="0">
                  <c:v>1neg</c:v>
                </c:pt>
              </c:strCache>
            </c:strRef>
          </c:tx>
          <c:spPr>
            <a:noFill/>
            <a:ln>
              <a:noFill/>
            </a:ln>
            <a:effectLst/>
          </c:spPr>
          <c:invertIfNegative val="0"/>
          <c:dLbls>
            <c:dLbl>
              <c:idx val="5"/>
              <c:spPr>
                <a:noFill/>
                <a:ln>
                  <a:noFill/>
                </a:ln>
                <a:effectLst/>
              </c:spPr>
              <c:txPr>
                <a:bodyPr rot="0" spcFirstLastPara="1" vertOverflow="ellipsis" vert="horz" wrap="square" lIns="38100" tIns="19050" rIns="38100" bIns="19050" anchor="ctr" anchorCtr="0">
                  <a:spAutoFit/>
                </a:bodyPr>
                <a:lstStyle/>
                <a:p>
                  <a:pPr algn="l">
                    <a:defRPr sz="1100" b="0" i="0" u="none" strike="noStrike" kern="1200" baseline="0">
                      <a:solidFill>
                        <a:sysClr val="windowText" lastClr="000000"/>
                      </a:solidFill>
                      <a:latin typeface="+mn-lt"/>
                      <a:ea typeface="Tahoma" panose="020B0604030504040204" pitchFamily="34" charset="0"/>
                      <a:cs typeface="Tahoma" panose="020B060403050404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2725712146036523"/>
                      <c:h val="0.13580204026023793"/>
                    </c:manualLayout>
                  </c15:layout>
                </c:ext>
                <c:ext xmlns:c16="http://schemas.microsoft.com/office/drawing/2014/chart" uri="{C3380CC4-5D6E-409C-BE32-E72D297353CC}">
                  <c16:uniqueId val="{00000005-7DB8-487F-972E-7D3187DB0459}"/>
                </c:ext>
              </c:extLst>
            </c:dLbl>
            <c:dLbl>
              <c:idx val="6"/>
              <c:spPr>
                <a:noFill/>
                <a:ln>
                  <a:noFill/>
                </a:ln>
                <a:effectLst/>
              </c:spPr>
              <c:txPr>
                <a:bodyPr rot="0" spcFirstLastPara="1" vertOverflow="ellipsis" vert="horz" wrap="square" lIns="38100" tIns="19050" rIns="38100" bIns="19050" anchor="ctr" anchorCtr="0">
                  <a:noAutofit/>
                </a:bodyPr>
                <a:lstStyle/>
                <a:p>
                  <a:pPr algn="l">
                    <a:defRPr sz="1100" b="0" i="0" u="none" strike="noStrike" kern="1200" baseline="0">
                      <a:solidFill>
                        <a:sysClr val="windowText" lastClr="000000"/>
                      </a:solidFill>
                      <a:latin typeface="+mn-lt"/>
                      <a:ea typeface="Tahoma" panose="020B0604030504040204" pitchFamily="34" charset="0"/>
                      <a:cs typeface="Tahoma" panose="020B060403050404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0715719072364303"/>
                      <c:h val="0.17256739802950707"/>
                    </c:manualLayout>
                  </c15:layout>
                </c:ext>
                <c:ext xmlns:c16="http://schemas.microsoft.com/office/drawing/2014/chart" uri="{C3380CC4-5D6E-409C-BE32-E72D297353CC}">
                  <c16:uniqueId val="{00000006-7DB8-487F-972E-7D3187DB0459}"/>
                </c:ext>
              </c:extLst>
            </c:dLbl>
            <c:spPr>
              <a:noFill/>
              <a:ln>
                <a:noFill/>
              </a:ln>
              <a:effectLst/>
            </c:spPr>
            <c:txPr>
              <a:bodyPr rot="0" spcFirstLastPara="1" vertOverflow="ellipsis" vert="horz" wrap="square" lIns="38100" tIns="19050" rIns="38100" bIns="19050" anchor="ctr" anchorCtr="0">
                <a:spAutoFit/>
              </a:bodyPr>
              <a:lstStyle/>
              <a:p>
                <a:pPr algn="ctr">
                  <a:defRPr sz="1100" b="0" i="0" u="none" strike="noStrike" kern="1200" baseline="0">
                    <a:solidFill>
                      <a:sysClr val="windowText" lastClr="000000"/>
                    </a:solidFill>
                    <a:latin typeface="+mn-lt"/>
                    <a:ea typeface="Tahoma" panose="020B0604030504040204" pitchFamily="34" charset="0"/>
                    <a:cs typeface="Tahoma" panose="020B0604030504040204" pitchFamily="34" charset="0"/>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'21_child'!$A$2:$A$9</c:f>
              <c:strCache>
                <c:ptCount val="8"/>
                <c:pt idx="0">
                  <c:v>Diarrhea</c:v>
                </c:pt>
                <c:pt idx="1">
                  <c:v>Malaria</c:v>
                </c:pt>
                <c:pt idx="2">
                  <c:v>Pneumonia</c:v>
                </c:pt>
                <c:pt idx="3">
                  <c:v>HIV</c:v>
                </c:pt>
                <c:pt idx="4">
                  <c:v>Injury</c:v>
                </c:pt>
                <c:pt idx="5">
                  <c:v>Severe malnutrition</c:v>
                </c:pt>
                <c:pt idx="6">
                  <c:v>Other infections</c:v>
                </c:pt>
                <c:pt idx="7">
                  <c:v>Other</c:v>
                </c:pt>
              </c:strCache>
            </c:strRef>
          </c:cat>
          <c:val>
            <c:numRef>
              <c:f>'21_child'!$B$2:$B$9</c:f>
              <c:numCache>
                <c:formatCode>General</c:formatCode>
                <c:ptCount val="8"/>
                <c:pt idx="0">
                  <c:v>0.28196721311475403</c:v>
                </c:pt>
                <c:pt idx="1">
                  <c:v>0.31475409836065599</c:v>
                </c:pt>
                <c:pt idx="2">
                  <c:v>0.32131147540983601</c:v>
                </c:pt>
                <c:pt idx="3">
                  <c:v>0.4573770491803279</c:v>
                </c:pt>
                <c:pt idx="4">
                  <c:v>0.5</c:v>
                </c:pt>
                <c:pt idx="5">
                  <c:v>0.4573770491803279</c:v>
                </c:pt>
                <c:pt idx="6">
                  <c:v>0.242622950819672</c:v>
                </c:pt>
                <c:pt idx="7">
                  <c:v>0.42459016393442617</c:v>
                </c:pt>
              </c:numCache>
            </c:numRef>
          </c:val>
          <c:extLst>
            <c:ext xmlns:c16="http://schemas.microsoft.com/office/drawing/2014/chart" uri="{C3380CC4-5D6E-409C-BE32-E72D297353CC}">
              <c16:uniqueId val="{00000000-7DB8-487F-972E-7D3187DB0459}"/>
            </c:ext>
          </c:extLst>
        </c:ser>
        <c:ser>
          <c:idx val="1"/>
          <c:order val="1"/>
          <c:tx>
            <c:strRef>
              <c:f>'21_child'!$C$1</c:f>
              <c:strCache>
                <c:ptCount val="1"/>
                <c:pt idx="0">
                  <c:v>Child 1-59 months</c:v>
                </c:pt>
              </c:strCache>
            </c:strRef>
          </c:tx>
          <c:spPr>
            <a:solidFill>
              <a:srgbClr val="428499"/>
            </a:solidFill>
            <a:ln>
              <a:solidFill>
                <a:srgbClr val="428499"/>
              </a:solidFill>
            </a:ln>
            <a:effectLst/>
          </c:spPr>
          <c:invertIfNegative val="0"/>
          <c:dLbls>
            <c:dLbl>
              <c:idx val="3"/>
              <c:layout>
                <c:manualLayout>
                  <c:x val="-5.5261336079865303E-2"/>
                  <c:y val="0"/>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B8-487F-972E-7D3187DB0459}"/>
                </c:ext>
              </c:extLst>
            </c:dLbl>
            <c:dLbl>
              <c:idx val="4"/>
              <c:delete val="1"/>
              <c:extLst>
                <c:ext xmlns:c15="http://schemas.microsoft.com/office/drawing/2012/chart" uri="{CE6537A1-D6FC-4f65-9D91-7224C49458BB}"/>
                <c:ext xmlns:c16="http://schemas.microsoft.com/office/drawing/2014/chart" uri="{C3380CC4-5D6E-409C-BE32-E72D297353CC}">
                  <c16:uniqueId val="{00000007-7DB8-487F-972E-7D3187DB0459}"/>
                </c:ext>
              </c:extLst>
            </c:dLbl>
            <c:dLbl>
              <c:idx val="5"/>
              <c:layout>
                <c:manualLayout>
                  <c:x val="-5.5261336079865248E-2"/>
                  <c:y val="3.6837500575585944E-7"/>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B8-487F-972E-7D3187DB045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'21_child'!$A$2:$A$9</c:f>
              <c:strCache>
                <c:ptCount val="8"/>
                <c:pt idx="0">
                  <c:v>Diarrhea</c:v>
                </c:pt>
                <c:pt idx="1">
                  <c:v>Malaria</c:v>
                </c:pt>
                <c:pt idx="2">
                  <c:v>Pneumonia</c:v>
                </c:pt>
                <c:pt idx="3">
                  <c:v>HIV</c:v>
                </c:pt>
                <c:pt idx="4">
                  <c:v>Injury</c:v>
                </c:pt>
                <c:pt idx="5">
                  <c:v>Severe malnutrition</c:v>
                </c:pt>
                <c:pt idx="6">
                  <c:v>Other infections</c:v>
                </c:pt>
                <c:pt idx="7">
                  <c:v>Other</c:v>
                </c:pt>
              </c:strCache>
            </c:strRef>
          </c:cat>
          <c:val>
            <c:numRef>
              <c:f>'21_child'!$C$2:$C$10</c:f>
              <c:numCache>
                <c:formatCode>General</c:formatCode>
                <c:ptCount val="9"/>
                <c:pt idx="0">
                  <c:v>0.21803278688524599</c:v>
                </c:pt>
                <c:pt idx="1">
                  <c:v>0.18524590163934401</c:v>
                </c:pt>
                <c:pt idx="2">
                  <c:v>0.17868852459016399</c:v>
                </c:pt>
                <c:pt idx="3">
                  <c:v>4.2622950819672101E-2</c:v>
                </c:pt>
                <c:pt idx="4">
                  <c:v>0</c:v>
                </c:pt>
                <c:pt idx="5">
                  <c:v>4.2622950819672101E-2</c:v>
                </c:pt>
                <c:pt idx="6">
                  <c:v>0.257377049180328</c:v>
                </c:pt>
                <c:pt idx="7">
                  <c:v>7.5409836065573804E-2</c:v>
                </c:pt>
              </c:numCache>
            </c:numRef>
          </c:val>
          <c:extLst>
            <c:ext xmlns:c16="http://schemas.microsoft.com/office/drawing/2014/chart" uri="{C3380CC4-5D6E-409C-BE32-E72D297353CC}">
              <c16:uniqueId val="{00000001-7DB8-487F-972E-7D3187DB0459}"/>
            </c:ext>
          </c:extLst>
        </c:ser>
        <c:ser>
          <c:idx val="2"/>
          <c:order val="2"/>
          <c:tx>
            <c:strRef>
              <c:f>'21_child'!$D$1</c:f>
              <c:strCache>
                <c:ptCount val="1"/>
                <c:pt idx="0">
                  <c:v>5 to 14 years</c:v>
                </c:pt>
              </c:strCache>
            </c:strRef>
          </c:tx>
          <c:spPr>
            <a:solidFill>
              <a:srgbClr val="428499">
                <a:alpha val="40000"/>
              </a:srgbClr>
            </a:solidFill>
            <a:ln>
              <a:solidFill>
                <a:srgbClr val="428499">
                  <a:alpha val="40000"/>
                </a:srgbClr>
              </a:solid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A-7DB8-487F-972E-7D3187DB045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'21_child'!$A$2:$A$9</c:f>
              <c:strCache>
                <c:ptCount val="8"/>
                <c:pt idx="0">
                  <c:v>Diarrhea</c:v>
                </c:pt>
                <c:pt idx="1">
                  <c:v>Malaria</c:v>
                </c:pt>
                <c:pt idx="2">
                  <c:v>Pneumonia</c:v>
                </c:pt>
                <c:pt idx="3">
                  <c:v>HIV</c:v>
                </c:pt>
                <c:pt idx="4">
                  <c:v>Injury</c:v>
                </c:pt>
                <c:pt idx="5">
                  <c:v>Severe malnutrition</c:v>
                </c:pt>
                <c:pt idx="6">
                  <c:v>Other infections</c:v>
                </c:pt>
                <c:pt idx="7">
                  <c:v>Other</c:v>
                </c:pt>
              </c:strCache>
            </c:strRef>
          </c:cat>
          <c:val>
            <c:numRef>
              <c:f>'21_child'!$D$2:$D$10</c:f>
              <c:numCache>
                <c:formatCode>General</c:formatCode>
                <c:ptCount val="9"/>
                <c:pt idx="0">
                  <c:v>0.11377245508981999</c:v>
                </c:pt>
                <c:pt idx="1">
                  <c:v>0.13173652694610799</c:v>
                </c:pt>
                <c:pt idx="2">
                  <c:v>5.9880239520958098E-2</c:v>
                </c:pt>
                <c:pt idx="3">
                  <c:v>5.3892215568862298E-2</c:v>
                </c:pt>
                <c:pt idx="4">
                  <c:v>0.179640718562874</c:v>
                </c:pt>
                <c:pt idx="5">
                  <c:v>0</c:v>
                </c:pt>
                <c:pt idx="6">
                  <c:v>0.269461077844311</c:v>
                </c:pt>
                <c:pt idx="7">
                  <c:v>0.19161676646706599</c:v>
                </c:pt>
              </c:numCache>
            </c:numRef>
          </c:val>
          <c:extLst>
            <c:ext xmlns:c16="http://schemas.microsoft.com/office/drawing/2014/chart" uri="{C3380CC4-5D6E-409C-BE32-E72D297353CC}">
              <c16:uniqueId val="{00000002-7DB8-487F-972E-7D3187DB0459}"/>
            </c:ext>
          </c:extLst>
        </c:ser>
        <c:ser>
          <c:idx val="3"/>
          <c:order val="3"/>
          <c:tx>
            <c:strRef>
              <c:f>'21_child'!$E$1</c:f>
              <c:strCache>
                <c:ptCount val="1"/>
                <c:pt idx="0">
                  <c:v>2neg</c:v>
                </c:pt>
              </c:strCache>
            </c:strRef>
          </c:tx>
          <c:spPr>
            <a:noFill/>
            <a:ln>
              <a:noFill/>
            </a:ln>
            <a:effectLst/>
          </c:spPr>
          <c:invertIfNegative val="0"/>
          <c:cat>
            <c:strRef>
              <c:f>'21_child'!$A$2:$A$9</c:f>
              <c:strCache>
                <c:ptCount val="8"/>
                <c:pt idx="0">
                  <c:v>Diarrhea</c:v>
                </c:pt>
                <c:pt idx="1">
                  <c:v>Malaria</c:v>
                </c:pt>
                <c:pt idx="2">
                  <c:v>Pneumonia</c:v>
                </c:pt>
                <c:pt idx="3">
                  <c:v>HIV</c:v>
                </c:pt>
                <c:pt idx="4">
                  <c:v>Injury</c:v>
                </c:pt>
                <c:pt idx="5">
                  <c:v>Severe malnutrition</c:v>
                </c:pt>
                <c:pt idx="6">
                  <c:v>Other infections</c:v>
                </c:pt>
                <c:pt idx="7">
                  <c:v>Other</c:v>
                </c:pt>
              </c:strCache>
            </c:strRef>
          </c:cat>
          <c:val>
            <c:numRef>
              <c:f>'21_child'!$E$2:$E$10</c:f>
              <c:numCache>
                <c:formatCode>General</c:formatCode>
                <c:ptCount val="9"/>
                <c:pt idx="0">
                  <c:v>0.38622754491018002</c:v>
                </c:pt>
                <c:pt idx="1">
                  <c:v>0.36826347305389201</c:v>
                </c:pt>
                <c:pt idx="2">
                  <c:v>0.44011976047904189</c:v>
                </c:pt>
                <c:pt idx="3">
                  <c:v>0.44610778443113769</c:v>
                </c:pt>
                <c:pt idx="4">
                  <c:v>0.320359281437126</c:v>
                </c:pt>
                <c:pt idx="5">
                  <c:v>0.5</c:v>
                </c:pt>
                <c:pt idx="6">
                  <c:v>0.230538922155689</c:v>
                </c:pt>
                <c:pt idx="7">
                  <c:v>0.30838323353293401</c:v>
                </c:pt>
              </c:numCache>
            </c:numRef>
          </c:val>
          <c:extLst>
            <c:ext xmlns:c16="http://schemas.microsoft.com/office/drawing/2014/chart" uri="{C3380CC4-5D6E-409C-BE32-E72D297353CC}">
              <c16:uniqueId val="{00000003-7DB8-487F-972E-7D3187DB0459}"/>
            </c:ext>
          </c:extLst>
        </c:ser>
        <c:dLbls>
          <c:showLegendKey val="0"/>
          <c:showVal val="0"/>
          <c:showCatName val="0"/>
          <c:showSerName val="0"/>
          <c:showPercent val="0"/>
          <c:showBubbleSize val="0"/>
        </c:dLbls>
        <c:gapWidth val="50"/>
        <c:overlap val="100"/>
        <c:axId val="852021871"/>
        <c:axId val="854174223"/>
      </c:barChart>
      <c:catAx>
        <c:axId val="852021871"/>
        <c:scaling>
          <c:orientation val="maxMin"/>
        </c:scaling>
        <c:delete val="1"/>
        <c:axPos val="l"/>
        <c:numFmt formatCode="General" sourceLinked="1"/>
        <c:majorTickMark val="none"/>
        <c:minorTickMark val="none"/>
        <c:tickLblPos val="nextTo"/>
        <c:crossAx val="854174223"/>
        <c:crosses val="autoZero"/>
        <c:auto val="1"/>
        <c:lblAlgn val="ctr"/>
        <c:lblOffset val="100"/>
        <c:noMultiLvlLbl val="0"/>
      </c:catAx>
      <c:valAx>
        <c:axId val="854174223"/>
        <c:scaling>
          <c:orientation val="minMax"/>
        </c:scaling>
        <c:delete val="1"/>
        <c:axPos val="t"/>
        <c:numFmt formatCode="0%" sourceLinked="1"/>
        <c:majorTickMark val="none"/>
        <c:minorTickMark val="none"/>
        <c:tickLblPos val="nextTo"/>
        <c:crossAx val="8520218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47675121266068"/>
          <c:y val="0.14715116808128104"/>
          <c:w val="0.69806291862425385"/>
          <c:h val="0.81336925023837536"/>
        </c:manualLayout>
      </c:layout>
      <c:barChart>
        <c:barDir val="bar"/>
        <c:grouping val="percentStacked"/>
        <c:varyColors val="0"/>
        <c:ser>
          <c:idx val="0"/>
          <c:order val="0"/>
          <c:tx>
            <c:strRef>
              <c:f>'22_adult'!$B$1</c:f>
              <c:strCache>
                <c:ptCount val="1"/>
                <c:pt idx="0">
                  <c:v>neg1</c:v>
                </c:pt>
              </c:strCache>
            </c:strRef>
          </c:tx>
          <c:spPr>
            <a:noFill/>
            <a:ln>
              <a:noFill/>
            </a:ln>
            <a:effectLst/>
          </c:spPr>
          <c:invertIfNegative val="0"/>
          <c:cat>
            <c:strRef>
              <c:f>'22_adult'!$A$2:$A$9</c:f>
              <c:strCache>
                <c:ptCount val="8"/>
                <c:pt idx="0">
                  <c:v>HIV</c:v>
                </c:pt>
                <c:pt idx="1">
                  <c:v>Injury</c:v>
                </c:pt>
                <c:pt idx="2">
                  <c:v>Maternal</c:v>
                </c:pt>
                <c:pt idx="3">
                  <c:v>Cancer</c:v>
                </c:pt>
                <c:pt idx="4">
                  <c:v>Tuberculosis</c:v>
                </c:pt>
                <c:pt idx="5">
                  <c:v>Stroke</c:v>
                </c:pt>
                <c:pt idx="6">
                  <c:v>Other infections</c:v>
                </c:pt>
                <c:pt idx="7">
                  <c:v>Other</c:v>
                </c:pt>
              </c:strCache>
            </c:strRef>
          </c:cat>
          <c:val>
            <c:numRef>
              <c:f>'22_adult'!$B$2:$B$10</c:f>
              <c:numCache>
                <c:formatCode>General</c:formatCode>
                <c:ptCount val="9"/>
                <c:pt idx="0">
                  <c:v>0.21999999999999997</c:v>
                </c:pt>
                <c:pt idx="1">
                  <c:v>0.350909090909091</c:v>
                </c:pt>
                <c:pt idx="2">
                  <c:v>0.38606060606060599</c:v>
                </c:pt>
                <c:pt idx="3">
                  <c:v>0.42848484848484847</c:v>
                </c:pt>
                <c:pt idx="4">
                  <c:v>0.47090909090909089</c:v>
                </c:pt>
                <c:pt idx="5">
                  <c:v>0.5</c:v>
                </c:pt>
                <c:pt idx="6">
                  <c:v>0.36545454545454503</c:v>
                </c:pt>
                <c:pt idx="7">
                  <c:v>0.27818181818181797</c:v>
                </c:pt>
                <c:pt idx="8">
                  <c:v>0.5</c:v>
                </c:pt>
              </c:numCache>
            </c:numRef>
          </c:val>
          <c:extLst>
            <c:ext xmlns:c16="http://schemas.microsoft.com/office/drawing/2014/chart" uri="{C3380CC4-5D6E-409C-BE32-E72D297353CC}">
              <c16:uniqueId val="{00000000-4489-48C8-88B0-323CD2257689}"/>
            </c:ext>
          </c:extLst>
        </c:ser>
        <c:ser>
          <c:idx val="1"/>
          <c:order val="1"/>
          <c:tx>
            <c:strRef>
              <c:f>'22_adult'!$C$1</c:f>
              <c:strCache>
                <c:ptCount val="1"/>
                <c:pt idx="0">
                  <c:v>15 to 49 years</c:v>
                </c:pt>
              </c:strCache>
            </c:strRef>
          </c:tx>
          <c:spPr>
            <a:solidFill>
              <a:srgbClr val="000000">
                <a:alpha val="20000"/>
              </a:srgbClr>
            </a:solidFill>
            <a:ln>
              <a:solidFill>
                <a:srgbClr val="000000">
                  <a:alpha val="20000"/>
                </a:srgbClr>
              </a:solidFill>
            </a:ln>
            <a:effectLst/>
          </c:spPr>
          <c:invertIfNegative val="0"/>
          <c:dLbls>
            <c:dLbl>
              <c:idx val="3"/>
              <c:layout>
                <c:manualLayout>
                  <c:x val="-6.2189094807820693E-2"/>
                  <c:y val="6.568067697875635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89-48C8-88B0-323CD2257689}"/>
                </c:ext>
              </c:extLst>
            </c:dLbl>
            <c:dLbl>
              <c:idx val="4"/>
              <c:layout>
                <c:manualLayout>
                  <c:x val="-5.0749046626361684E-2"/>
                  <c:y val="6.568067697875635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89-48C8-88B0-323CD2257689}"/>
                </c:ext>
              </c:extLst>
            </c:dLbl>
            <c:dLbl>
              <c:idx val="5"/>
              <c:delete val="1"/>
              <c:extLst>
                <c:ext xmlns:c15="http://schemas.microsoft.com/office/drawing/2012/chart" uri="{CE6537A1-D6FC-4f65-9D91-7224C49458BB}"/>
                <c:ext xmlns:c16="http://schemas.microsoft.com/office/drawing/2014/chart" uri="{C3380CC4-5D6E-409C-BE32-E72D297353CC}">
                  <c16:uniqueId val="{00000005-4489-48C8-88B0-323CD22576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'22_adult'!$A$2:$A$9</c:f>
              <c:strCache>
                <c:ptCount val="8"/>
                <c:pt idx="0">
                  <c:v>HIV</c:v>
                </c:pt>
                <c:pt idx="1">
                  <c:v>Injury</c:v>
                </c:pt>
                <c:pt idx="2">
                  <c:v>Maternal</c:v>
                </c:pt>
                <c:pt idx="3">
                  <c:v>Cancer</c:v>
                </c:pt>
                <c:pt idx="4">
                  <c:v>Tuberculosis</c:v>
                </c:pt>
                <c:pt idx="5">
                  <c:v>Stroke</c:v>
                </c:pt>
                <c:pt idx="6">
                  <c:v>Other infections</c:v>
                </c:pt>
                <c:pt idx="7">
                  <c:v>Other</c:v>
                </c:pt>
              </c:strCache>
            </c:strRef>
          </c:cat>
          <c:val>
            <c:numRef>
              <c:f>'22_adult'!$C$2:$C$9</c:f>
              <c:numCache>
                <c:formatCode>General</c:formatCode>
                <c:ptCount val="8"/>
                <c:pt idx="0">
                  <c:v>0.28000000000000003</c:v>
                </c:pt>
                <c:pt idx="1">
                  <c:v>0.149090909090909</c:v>
                </c:pt>
                <c:pt idx="2">
                  <c:v>0.11393939393939399</c:v>
                </c:pt>
                <c:pt idx="3">
                  <c:v>7.1515151515151504E-2</c:v>
                </c:pt>
                <c:pt idx="4">
                  <c:v>2.9090909090909101E-2</c:v>
                </c:pt>
                <c:pt idx="5">
                  <c:v>0</c:v>
                </c:pt>
                <c:pt idx="6">
                  <c:v>0.134545454545455</c:v>
                </c:pt>
                <c:pt idx="7">
                  <c:v>0.221818181818182</c:v>
                </c:pt>
              </c:numCache>
            </c:numRef>
          </c:val>
          <c:extLst>
            <c:ext xmlns:c16="http://schemas.microsoft.com/office/drawing/2014/chart" uri="{C3380CC4-5D6E-409C-BE32-E72D297353CC}">
              <c16:uniqueId val="{00000001-4489-48C8-88B0-323CD2257689}"/>
            </c:ext>
          </c:extLst>
        </c:ser>
        <c:ser>
          <c:idx val="2"/>
          <c:order val="2"/>
          <c:tx>
            <c:strRef>
              <c:f>'22_adult'!$D$1</c:f>
              <c:strCache>
                <c:ptCount val="1"/>
                <c:pt idx="0">
                  <c:v>50+ years</c:v>
                </c:pt>
              </c:strCache>
            </c:strRef>
          </c:tx>
          <c:spPr>
            <a:solidFill>
              <a:srgbClr val="000000">
                <a:alpha val="60000"/>
              </a:srgbClr>
            </a:solidFill>
            <a:ln>
              <a:solidFill>
                <a:srgbClr val="000000">
                  <a:alpha val="60000"/>
                </a:srgbClr>
              </a:solidFill>
            </a:ln>
            <a:effectLst/>
          </c:spPr>
          <c:invertIfNegative val="0"/>
          <c:dLbls>
            <c:dLbl>
              <c:idx val="0"/>
              <c:layout>
                <c:manualLayout>
                  <c:x val="8.320544374323674E-2"/>
                  <c:y val="0"/>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70-4F29-A647-3B7EB48B70E7}"/>
                </c:ext>
              </c:extLst>
            </c:dLbl>
            <c:dLbl>
              <c:idx val="1"/>
              <c:layout>
                <c:manualLayout>
                  <c:x val="6.2712850792617139E-2"/>
                  <c:y val="3.2524378710213464E-17"/>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70-4F29-A647-3B7EB48B70E7}"/>
                </c:ext>
              </c:extLst>
            </c:dLbl>
            <c:dLbl>
              <c:idx val="4"/>
              <c:layout>
                <c:manualLayout>
                  <c:x val="5.4644411338320154E-2"/>
                  <c:y val="6.5680676978756351E-17"/>
                </c:manualLayout>
              </c:layout>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89-48C8-88B0-323CD22576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'22_adult'!$A$2:$A$9</c:f>
              <c:strCache>
                <c:ptCount val="8"/>
                <c:pt idx="0">
                  <c:v>HIV</c:v>
                </c:pt>
                <c:pt idx="1">
                  <c:v>Injury</c:v>
                </c:pt>
                <c:pt idx="2">
                  <c:v>Maternal</c:v>
                </c:pt>
                <c:pt idx="3">
                  <c:v>Cancer</c:v>
                </c:pt>
                <c:pt idx="4">
                  <c:v>Tuberculosis</c:v>
                </c:pt>
                <c:pt idx="5">
                  <c:v>Stroke</c:v>
                </c:pt>
                <c:pt idx="6">
                  <c:v>Other infections</c:v>
                </c:pt>
                <c:pt idx="7">
                  <c:v>Other</c:v>
                </c:pt>
              </c:strCache>
            </c:strRef>
          </c:cat>
          <c:val>
            <c:numRef>
              <c:f>'22_adult'!$D$2:$D$10</c:f>
              <c:numCache>
                <c:formatCode>General</c:formatCode>
                <c:ptCount val="9"/>
                <c:pt idx="0">
                  <c:v>0.106003752345216</c:v>
                </c:pt>
                <c:pt idx="1">
                  <c:v>6.9418386491557196E-2</c:v>
                </c:pt>
                <c:pt idx="3">
                  <c:v>0.17073170731707299</c:v>
                </c:pt>
                <c:pt idx="4">
                  <c:v>4.7842401500938103E-2</c:v>
                </c:pt>
                <c:pt idx="5">
                  <c:v>0.13602251407129501</c:v>
                </c:pt>
                <c:pt idx="6">
                  <c:v>0.23921200750468999</c:v>
                </c:pt>
                <c:pt idx="7">
                  <c:v>0.230769230769231</c:v>
                </c:pt>
              </c:numCache>
            </c:numRef>
          </c:val>
          <c:extLst>
            <c:ext xmlns:c16="http://schemas.microsoft.com/office/drawing/2014/chart" uri="{C3380CC4-5D6E-409C-BE32-E72D297353CC}">
              <c16:uniqueId val="{00000002-4489-48C8-88B0-323CD2257689}"/>
            </c:ext>
          </c:extLst>
        </c:ser>
        <c:ser>
          <c:idx val="3"/>
          <c:order val="3"/>
          <c:tx>
            <c:strRef>
              <c:f>'22_adult'!$E$1</c:f>
              <c:strCache>
                <c:ptCount val="1"/>
                <c:pt idx="0">
                  <c:v>neg2</c:v>
                </c:pt>
              </c:strCache>
            </c:strRef>
          </c:tx>
          <c:spPr>
            <a:noFill/>
            <a:ln>
              <a:noFill/>
            </a:ln>
            <a:effectLst/>
          </c:spPr>
          <c:invertIfNegative val="0"/>
          <c:cat>
            <c:strRef>
              <c:f>'22_adult'!$A$2:$A$9</c:f>
              <c:strCache>
                <c:ptCount val="8"/>
                <c:pt idx="0">
                  <c:v>HIV</c:v>
                </c:pt>
                <c:pt idx="1">
                  <c:v>Injury</c:v>
                </c:pt>
                <c:pt idx="2">
                  <c:v>Maternal</c:v>
                </c:pt>
                <c:pt idx="3">
                  <c:v>Cancer</c:v>
                </c:pt>
                <c:pt idx="4">
                  <c:v>Tuberculosis</c:v>
                </c:pt>
                <c:pt idx="5">
                  <c:v>Stroke</c:v>
                </c:pt>
                <c:pt idx="6">
                  <c:v>Other infections</c:v>
                </c:pt>
                <c:pt idx="7">
                  <c:v>Other</c:v>
                </c:pt>
              </c:strCache>
            </c:strRef>
          </c:cat>
          <c:val>
            <c:numRef>
              <c:f>'22_adult'!$E$2:$E$10</c:f>
              <c:numCache>
                <c:formatCode>0.00</c:formatCode>
                <c:ptCount val="9"/>
                <c:pt idx="0">
                  <c:v>0.39399624765478403</c:v>
                </c:pt>
                <c:pt idx="1">
                  <c:v>0.43058161350844282</c:v>
                </c:pt>
                <c:pt idx="2">
                  <c:v>0.5</c:v>
                </c:pt>
                <c:pt idx="3">
                  <c:v>0.32926829268292701</c:v>
                </c:pt>
                <c:pt idx="4">
                  <c:v>0.4521575984990619</c:v>
                </c:pt>
                <c:pt idx="5">
                  <c:v>0.36397748592870499</c:v>
                </c:pt>
                <c:pt idx="6">
                  <c:v>0.26078799249531004</c:v>
                </c:pt>
                <c:pt idx="7">
                  <c:v>0.269230769230769</c:v>
                </c:pt>
                <c:pt idx="8">
                  <c:v>0.5</c:v>
                </c:pt>
              </c:numCache>
            </c:numRef>
          </c:val>
          <c:extLst>
            <c:ext xmlns:c16="http://schemas.microsoft.com/office/drawing/2014/chart" uri="{C3380CC4-5D6E-409C-BE32-E72D297353CC}">
              <c16:uniqueId val="{00000003-4489-48C8-88B0-323CD2257689}"/>
            </c:ext>
          </c:extLst>
        </c:ser>
        <c:dLbls>
          <c:showLegendKey val="0"/>
          <c:showVal val="0"/>
          <c:showCatName val="0"/>
          <c:showSerName val="0"/>
          <c:showPercent val="0"/>
          <c:showBubbleSize val="0"/>
        </c:dLbls>
        <c:gapWidth val="50"/>
        <c:overlap val="100"/>
        <c:axId val="852019871"/>
        <c:axId val="866094063"/>
      </c:barChart>
      <c:catAx>
        <c:axId val="852019871"/>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crossAx val="866094063"/>
        <c:crosses val="autoZero"/>
        <c:auto val="1"/>
        <c:lblAlgn val="ctr"/>
        <c:lblOffset val="100"/>
        <c:noMultiLvlLbl val="0"/>
      </c:catAx>
      <c:valAx>
        <c:axId val="866094063"/>
        <c:scaling>
          <c:orientation val="minMax"/>
        </c:scaling>
        <c:delete val="1"/>
        <c:axPos val="t"/>
        <c:numFmt formatCode="0%" sourceLinked="1"/>
        <c:majorTickMark val="none"/>
        <c:minorTickMark val="none"/>
        <c:tickLblPos val="nextTo"/>
        <c:crossAx val="8520198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0103346456693"/>
          <c:y val="9.6215765748702609E-2"/>
          <c:w val="0.65030375109361327"/>
          <c:h val="0.8164788438956021"/>
        </c:manualLayout>
      </c:layout>
      <c:barChart>
        <c:barDir val="bar"/>
        <c:grouping val="clustered"/>
        <c:varyColors val="0"/>
        <c:ser>
          <c:idx val="1"/>
          <c:order val="1"/>
          <c:tx>
            <c:strRef>
              <c:f>'23_sa_preg'!$C$1</c:f>
              <c:strCache>
                <c:ptCount val="1"/>
                <c:pt idx="0">
                  <c:v>Neonatal death (n=286)</c:v>
                </c:pt>
              </c:strCache>
            </c:strRef>
          </c:tx>
          <c:spPr>
            <a:solidFill>
              <a:srgbClr val="AFABA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'[3]Fig 1a'!$A$4:$B$17</c:f>
              <c:strCache>
                <c:ptCount val="14"/>
                <c:pt idx="0">
                  <c:v>Pregnancy period</c:v>
                </c:pt>
                <c:pt idx="1">
                  <c:v>At least one ANC</c:v>
                </c:pt>
                <c:pt idx="2">
                  <c:v>At least 4 ANC</c:v>
                </c:pt>
                <c:pt idx="3">
                  <c:v>Tetanus toxoid</c:v>
                </c:pt>
                <c:pt idx="4">
                  <c:v>Malaria Treatment</c:v>
                </c:pt>
                <c:pt idx="5">
                  <c:v>ITN use</c:v>
                </c:pt>
                <c:pt idx="6">
                  <c:v>Intrapartum period</c:v>
                </c:pt>
                <c:pt idx="7">
                  <c:v>Institutional delivery</c:v>
                </c:pt>
                <c:pt idx="8">
                  <c:v>Skilled birth attendant</c:v>
                </c:pt>
                <c:pt idx="9">
                  <c:v>C-section</c:v>
                </c:pt>
                <c:pt idx="10">
                  <c:v>Immediate postnatal period</c:v>
                </c:pt>
                <c:pt idx="11">
                  <c:v>Hygienic cord care*</c:v>
                </c:pt>
                <c:pt idx="12">
                  <c:v>Early initiation of breastfeeding**</c:v>
                </c:pt>
                <c:pt idx="13">
                  <c:v>Appropriate thermal care***</c:v>
                </c:pt>
              </c:strCache>
            </c:strRef>
          </c:cat>
          <c:val>
            <c:numRef>
              <c:f>'23_sa_preg'!$C$3:$C$15</c:f>
              <c:numCache>
                <c:formatCode>0%</c:formatCode>
                <c:ptCount val="13"/>
                <c:pt idx="0">
                  <c:v>0.86348414421081543</c:v>
                </c:pt>
                <c:pt idx="1">
                  <c:v>0.42575934529304504</c:v>
                </c:pt>
                <c:pt idx="2">
                  <c:v>0.39649394154548645</c:v>
                </c:pt>
                <c:pt idx="3">
                  <c:v>0.73722541332244873</c:v>
                </c:pt>
                <c:pt idx="4">
                  <c:v>0.73175501823425293</c:v>
                </c:pt>
                <c:pt idx="6">
                  <c:v>0.44708594679832458</c:v>
                </c:pt>
                <c:pt idx="7">
                  <c:v>0.44278156757354736</c:v>
                </c:pt>
                <c:pt idx="8">
                  <c:v>2.5339599698781967E-2</c:v>
                </c:pt>
                <c:pt idx="10">
                  <c:v>7.8288532793521881E-2</c:v>
                </c:pt>
                <c:pt idx="11">
                  <c:v>0.5928235650062561</c:v>
                </c:pt>
                <c:pt idx="12">
                  <c:v>0.10891610383987427</c:v>
                </c:pt>
              </c:numCache>
            </c:numRef>
          </c:val>
          <c:extLst>
            <c:ext xmlns:c16="http://schemas.microsoft.com/office/drawing/2014/chart" uri="{C3380CC4-5D6E-409C-BE32-E72D297353CC}">
              <c16:uniqueId val="{00000000-0836-43D4-8704-BAC18A309069}"/>
            </c:ext>
          </c:extLst>
        </c:ser>
        <c:dLbls>
          <c:showLegendKey val="0"/>
          <c:showVal val="0"/>
          <c:showCatName val="0"/>
          <c:showSerName val="0"/>
          <c:showPercent val="0"/>
          <c:showBubbleSize val="0"/>
        </c:dLbls>
        <c:gapWidth val="50"/>
        <c:axId val="639654712"/>
        <c:axId val="639650776"/>
        <c:extLst>
          <c:ext xmlns:c15="http://schemas.microsoft.com/office/drawing/2012/chart" uri="{02D57815-91ED-43cb-92C2-25804820EDAC}">
            <c15:filteredBarSeries>
              <c15:ser>
                <c:idx val="0"/>
                <c:order val="0"/>
                <c:tx>
                  <c:strRef>
                    <c:extLst>
                      <c:ext uri="{02D57815-91ED-43cb-92C2-25804820EDAC}">
                        <c15:formulaRef>
                          <c15:sqref>'[3]Fig 1a'!$C$3</c15:sqref>
                        </c15:formulaRef>
                      </c:ext>
                    </c:extLst>
                    <c:strCache>
                      <c:ptCount val="1"/>
                      <c:pt idx="0">
                        <c:v>Stillbirth (n=229)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'[3]Fig 1a'!$A$4:$B$17</c15:sqref>
                        </c15:formulaRef>
                      </c:ext>
                    </c:extLst>
                    <c:strCache>
                      <c:ptCount val="14"/>
                      <c:pt idx="0">
                        <c:v>Pregnancy period</c:v>
                      </c:pt>
                      <c:pt idx="1">
                        <c:v>At least one ANC</c:v>
                      </c:pt>
                      <c:pt idx="2">
                        <c:v>At least 4 ANC</c:v>
                      </c:pt>
                      <c:pt idx="3">
                        <c:v>Tetanus toxoid</c:v>
                      </c:pt>
                      <c:pt idx="4">
                        <c:v>Malaria Treatment</c:v>
                      </c:pt>
                      <c:pt idx="5">
                        <c:v>ITN use</c:v>
                      </c:pt>
                      <c:pt idx="6">
                        <c:v>Intrapartum period</c:v>
                      </c:pt>
                      <c:pt idx="7">
                        <c:v>Institutional delivery</c:v>
                      </c:pt>
                      <c:pt idx="8">
                        <c:v>Skilled birth attendant</c:v>
                      </c:pt>
                      <c:pt idx="9">
                        <c:v>C-section</c:v>
                      </c:pt>
                      <c:pt idx="10">
                        <c:v>Immediate postnatal period</c:v>
                      </c:pt>
                      <c:pt idx="11">
                        <c:v>Hygienic cord care*</c:v>
                      </c:pt>
                      <c:pt idx="12">
                        <c:v>Early initiation of breastfeeding**</c:v>
                      </c:pt>
                      <c:pt idx="13">
                        <c:v>Appropriate thermal care***</c:v>
                      </c:pt>
                    </c:strCache>
                  </c:strRef>
                </c:cat>
                <c:val>
                  <c:numRef>
                    <c:extLst>
                      <c:ext uri="{02D57815-91ED-43cb-92C2-25804820EDAC}">
                        <c15:formulaRef>
                          <c15:sqref>'[3]Fig 1a'!$C$4:$C$17</c15:sqref>
                        </c15:formulaRef>
                      </c:ext>
                    </c:extLst>
                    <c:numCache>
                      <c:formatCode>General</c:formatCode>
                      <c:ptCount val="14"/>
                      <c:pt idx="1">
                        <c:v>0.86081516742706299</c:v>
                      </c:pt>
                      <c:pt idx="2">
                        <c:v>0.49012783169746399</c:v>
                      </c:pt>
                      <c:pt idx="3">
                        <c:v>0.32203236222267151</c:v>
                      </c:pt>
                      <c:pt idx="4">
                        <c:v>0.70311117172241211</c:v>
                      </c:pt>
                      <c:pt idx="5">
                        <c:v>0.69100993871688843</c:v>
                      </c:pt>
                      <c:pt idx="7">
                        <c:v>0.6109544038772583</c:v>
                      </c:pt>
                      <c:pt idx="8">
                        <c:v>0.64008027315139771</c:v>
                      </c:pt>
                      <c:pt idx="9">
                        <c:v>0.10698418319225311</c:v>
                      </c:pt>
                    </c:numCache>
                  </c:numRef>
                </c:val>
                <c:extLst>
                  <c:ext xmlns:c16="http://schemas.microsoft.com/office/drawing/2014/chart" uri="{C3380CC4-5D6E-409C-BE32-E72D297353CC}">
                    <c16:uniqueId val="{00000001-0836-43D4-8704-BAC18A309069}"/>
                  </c:ext>
                </c:extLst>
              </c15:ser>
            </c15:filteredBarSeries>
          </c:ext>
        </c:extLst>
      </c:barChart>
      <c:catAx>
        <c:axId val="639654712"/>
        <c:scaling>
          <c:orientation val="maxMin"/>
        </c:scaling>
        <c:delete val="1"/>
        <c:axPos val="l"/>
        <c:numFmt formatCode="General" sourceLinked="1"/>
        <c:majorTickMark val="none"/>
        <c:minorTickMark val="none"/>
        <c:tickLblPos val="nextTo"/>
        <c:crossAx val="639650776"/>
        <c:crosses val="autoZero"/>
        <c:auto val="1"/>
        <c:lblAlgn val="ctr"/>
        <c:lblOffset val="100"/>
        <c:noMultiLvlLbl val="0"/>
      </c:catAx>
      <c:valAx>
        <c:axId val="639650776"/>
        <c:scaling>
          <c:orientation val="minMax"/>
        </c:scaling>
        <c:delete val="1"/>
        <c:axPos val="t"/>
        <c:numFmt formatCode="0%" sourceLinked="1"/>
        <c:majorTickMark val="none"/>
        <c:minorTickMark val="none"/>
        <c:tickLblPos val="nextTo"/>
        <c:crossAx val="639654712"/>
        <c:crosses val="autoZero"/>
        <c:crossBetween val="between"/>
      </c:valAx>
      <c:spPr>
        <a:noFill/>
        <a:ln>
          <a:noFill/>
        </a:ln>
        <a:effectLst/>
      </c:spPr>
    </c:plotArea>
    <c:legend>
      <c:legendPos val="b"/>
      <c:layout>
        <c:manualLayout>
          <c:xMode val="edge"/>
          <c:yMode val="edge"/>
          <c:x val="0.27122307637542487"/>
          <c:y val="5.6642268426591875E-2"/>
          <c:w val="0.58182808565439958"/>
          <c:h val="4.641368991249668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2756380225369523E-2"/>
          <c:y val="0.10040312742597317"/>
          <c:w val="0.68434760873734823"/>
          <c:h val="0.81229150493512237"/>
        </c:manualLayout>
      </c:layout>
      <c:barChart>
        <c:barDir val="bar"/>
        <c:grouping val="clustered"/>
        <c:varyColors val="0"/>
        <c:ser>
          <c:idx val="0"/>
          <c:order val="0"/>
          <c:tx>
            <c:strRef>
              <c:f>'23_sa_preg'!$B$1</c:f>
              <c:strCache>
                <c:ptCount val="1"/>
                <c:pt idx="0">
                  <c:v>Stillbirth (n=229)</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'[3]Fig 1a'!$A$4:$B$17</c:f>
              <c:strCache>
                <c:ptCount val="14"/>
                <c:pt idx="0">
                  <c:v>Pregnancy period</c:v>
                </c:pt>
                <c:pt idx="1">
                  <c:v>At least one ANC</c:v>
                </c:pt>
                <c:pt idx="2">
                  <c:v>At least 4 ANC</c:v>
                </c:pt>
                <c:pt idx="3">
                  <c:v>Tetanus toxoid</c:v>
                </c:pt>
                <c:pt idx="4">
                  <c:v>Malaria Treatment</c:v>
                </c:pt>
                <c:pt idx="5">
                  <c:v>ITN use</c:v>
                </c:pt>
                <c:pt idx="6">
                  <c:v>Intrapartum period</c:v>
                </c:pt>
                <c:pt idx="7">
                  <c:v>Institutional delivery</c:v>
                </c:pt>
                <c:pt idx="8">
                  <c:v>Skilled birth attendant</c:v>
                </c:pt>
                <c:pt idx="9">
                  <c:v>C-section</c:v>
                </c:pt>
                <c:pt idx="10">
                  <c:v>Immediate postnatal period</c:v>
                </c:pt>
                <c:pt idx="11">
                  <c:v>Hygienic cord care*</c:v>
                </c:pt>
                <c:pt idx="12">
                  <c:v>Early initiation of breastfeeding**</c:v>
                </c:pt>
                <c:pt idx="13">
                  <c:v>Appropriate thermal care***</c:v>
                </c:pt>
              </c:strCache>
              <c:extLst xmlns:c15="http://schemas.microsoft.com/office/drawing/2012/chart"/>
            </c:strRef>
          </c:cat>
          <c:val>
            <c:numRef>
              <c:f>'23_sa_preg'!$B$3:$B$11</c:f>
              <c:numCache>
                <c:formatCode>0%</c:formatCode>
                <c:ptCount val="9"/>
                <c:pt idx="0">
                  <c:v>0.86081516742706299</c:v>
                </c:pt>
                <c:pt idx="1">
                  <c:v>0.49012783169746399</c:v>
                </c:pt>
                <c:pt idx="2">
                  <c:v>0.32203236222267151</c:v>
                </c:pt>
                <c:pt idx="3">
                  <c:v>0.70311117172241211</c:v>
                </c:pt>
                <c:pt idx="4">
                  <c:v>0.69100993871688843</c:v>
                </c:pt>
                <c:pt idx="6">
                  <c:v>0.6109544038772583</c:v>
                </c:pt>
                <c:pt idx="7">
                  <c:v>0.64008027315139771</c:v>
                </c:pt>
                <c:pt idx="8">
                  <c:v>0.10698418319225311</c:v>
                </c:pt>
              </c:numCache>
            </c:numRef>
          </c:val>
          <c:extLst xmlns:c15="http://schemas.microsoft.com/office/drawing/2012/chart">
            <c:ext xmlns:c16="http://schemas.microsoft.com/office/drawing/2014/chart" uri="{C3380CC4-5D6E-409C-BE32-E72D297353CC}">
              <c16:uniqueId val="{00000000-0621-4B1D-A83B-E4FFD11FD495}"/>
            </c:ext>
          </c:extLst>
        </c:ser>
        <c:dLbls>
          <c:showLegendKey val="0"/>
          <c:showVal val="0"/>
          <c:showCatName val="0"/>
          <c:showSerName val="0"/>
          <c:showPercent val="0"/>
          <c:showBubbleSize val="0"/>
        </c:dLbls>
        <c:gapWidth val="50"/>
        <c:axId val="639654712"/>
        <c:axId val="639650776"/>
        <c:extLst>
          <c:ext xmlns:c15="http://schemas.microsoft.com/office/drawing/2012/chart" uri="{02D57815-91ED-43cb-92C2-25804820EDAC}">
            <c15:filteredBarSeries>
              <c15:ser>
                <c:idx val="1"/>
                <c:order val="1"/>
                <c:tx>
                  <c:strRef>
                    <c:extLst>
                      <c:ext uri="{02D57815-91ED-43cb-92C2-25804820EDAC}">
                        <c15:formulaRef>
                          <c15:sqref>'[3]Fig 1a'!$D$3</c15:sqref>
                        </c15:formulaRef>
                      </c:ext>
                    </c:extLst>
                    <c:strCache>
                      <c:ptCount val="1"/>
                      <c:pt idx="0">
                        <c:v>Neonatal death (n=286)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'[3]Fig 1a'!$A$4:$B$17</c15:sqref>
                        </c15:formulaRef>
                      </c:ext>
                    </c:extLst>
                    <c:strCache>
                      <c:ptCount val="14"/>
                      <c:pt idx="0">
                        <c:v>Pregnancy period</c:v>
                      </c:pt>
                      <c:pt idx="1">
                        <c:v>At least one ANC</c:v>
                      </c:pt>
                      <c:pt idx="2">
                        <c:v>At least 4 ANC</c:v>
                      </c:pt>
                      <c:pt idx="3">
                        <c:v>Tetanus toxoid</c:v>
                      </c:pt>
                      <c:pt idx="4">
                        <c:v>Malaria Treatment</c:v>
                      </c:pt>
                      <c:pt idx="5">
                        <c:v>ITN use</c:v>
                      </c:pt>
                      <c:pt idx="6">
                        <c:v>Intrapartum period</c:v>
                      </c:pt>
                      <c:pt idx="7">
                        <c:v>Institutional delivery</c:v>
                      </c:pt>
                      <c:pt idx="8">
                        <c:v>Skilled birth attendant</c:v>
                      </c:pt>
                      <c:pt idx="9">
                        <c:v>C-section</c:v>
                      </c:pt>
                      <c:pt idx="10">
                        <c:v>Immediate postnatal period</c:v>
                      </c:pt>
                      <c:pt idx="11">
                        <c:v>Hygienic cord care*</c:v>
                      </c:pt>
                      <c:pt idx="12">
                        <c:v>Early initiation of breastfeeding**</c:v>
                      </c:pt>
                      <c:pt idx="13">
                        <c:v>Appropriate thermal care***</c:v>
                      </c:pt>
                    </c:strCache>
                  </c:strRef>
                </c:cat>
                <c:val>
                  <c:numRef>
                    <c:extLst>
                      <c:ext uri="{02D57815-91ED-43cb-92C2-25804820EDAC}">
                        <c15:formulaRef>
                          <c15:sqref>'[3]Fig 1a'!$D$4:$D$17</c15:sqref>
                        </c15:formulaRef>
                      </c:ext>
                    </c:extLst>
                    <c:numCache>
                      <c:formatCode>General</c:formatCode>
                      <c:ptCount val="14"/>
                      <c:pt idx="1">
                        <c:v>0.86348414421081543</c:v>
                      </c:pt>
                      <c:pt idx="2">
                        <c:v>0.42575934529304504</c:v>
                      </c:pt>
                      <c:pt idx="3">
                        <c:v>0.39649394154548645</c:v>
                      </c:pt>
                      <c:pt idx="4">
                        <c:v>0.73722541332244873</c:v>
                      </c:pt>
                      <c:pt idx="5">
                        <c:v>0.73175501823425293</c:v>
                      </c:pt>
                      <c:pt idx="7">
                        <c:v>0.44708594679832458</c:v>
                      </c:pt>
                      <c:pt idx="8">
                        <c:v>0.44278156757354736</c:v>
                      </c:pt>
                      <c:pt idx="9">
                        <c:v>2.5339599698781967E-2</c:v>
                      </c:pt>
                      <c:pt idx="11">
                        <c:v>7.8288532793521881E-2</c:v>
                      </c:pt>
                      <c:pt idx="12">
                        <c:v>0.5928235650062561</c:v>
                      </c:pt>
                      <c:pt idx="13">
                        <c:v>0.10891610383987427</c:v>
                      </c:pt>
                    </c:numCache>
                  </c:numRef>
                </c:val>
                <c:extLst>
                  <c:ext xmlns:c16="http://schemas.microsoft.com/office/drawing/2014/chart" uri="{C3380CC4-5D6E-409C-BE32-E72D297353CC}">
                    <c16:uniqueId val="{00000001-0621-4B1D-A83B-E4FFD11FD495}"/>
                  </c:ext>
                </c:extLst>
              </c15:ser>
            </c15:filteredBarSeries>
          </c:ext>
        </c:extLst>
      </c:barChart>
      <c:catAx>
        <c:axId val="639654712"/>
        <c:scaling>
          <c:orientation val="maxMin"/>
        </c:scaling>
        <c:delete val="1"/>
        <c:axPos val="r"/>
        <c:numFmt formatCode="General" sourceLinked="1"/>
        <c:majorTickMark val="none"/>
        <c:minorTickMark val="none"/>
        <c:tickLblPos val="nextTo"/>
        <c:crossAx val="639650776"/>
        <c:crosses val="autoZero"/>
        <c:auto val="1"/>
        <c:lblAlgn val="ctr"/>
        <c:lblOffset val="100"/>
        <c:noMultiLvlLbl val="0"/>
      </c:catAx>
      <c:valAx>
        <c:axId val="639650776"/>
        <c:scaling>
          <c:orientation val="maxMin"/>
        </c:scaling>
        <c:delete val="1"/>
        <c:axPos val="t"/>
        <c:numFmt formatCode="0%" sourceLinked="1"/>
        <c:majorTickMark val="out"/>
        <c:minorTickMark val="none"/>
        <c:tickLblPos val="nextTo"/>
        <c:crossAx val="639654712"/>
        <c:crosses val="autoZero"/>
        <c:crossBetween val="between"/>
      </c:valAx>
      <c:spPr>
        <a:noFill/>
        <a:ln>
          <a:noFill/>
        </a:ln>
        <a:effectLst/>
      </c:spPr>
    </c:plotArea>
    <c:legend>
      <c:legendPos val="b"/>
      <c:layout>
        <c:manualLayout>
          <c:xMode val="edge"/>
          <c:yMode val="edge"/>
          <c:x val="9.3809215669818952E-2"/>
          <c:y val="6.3604969283022006E-2"/>
          <c:w val="0.61270544957778605"/>
          <c:h val="4.641368991249668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587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965983722394749"/>
          <c:y val="3.7606837606837605E-2"/>
          <c:w val="0.8253968565720613"/>
          <c:h val="0.8383054041321758"/>
        </c:manualLayout>
      </c:layout>
      <c:barChart>
        <c:barDir val="bar"/>
        <c:grouping val="clustered"/>
        <c:varyColors val="0"/>
        <c:ser>
          <c:idx val="1"/>
          <c:order val="1"/>
          <c:tx>
            <c:strRef>
              <c:f>'24_sa_anc'!$D$2</c:f>
              <c:strCache>
                <c:ptCount val="1"/>
                <c:pt idx="0">
                  <c:v>Neonatal (n=257)</c:v>
                </c:pt>
              </c:strCache>
            </c:strRef>
          </c:tx>
          <c:spPr>
            <a:solidFill>
              <a:srgbClr val="AFABAB"/>
            </a:solidFill>
            <a:ln>
              <a:solidFill>
                <a:srgbClr val="AFABAB"/>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[3]Fig2a!$C$3:$C$8</c:f>
              <c:strCache>
                <c:ptCount val="6"/>
                <c:pt idx="0">
                  <c:v>Blood Pressure measured</c:v>
                </c:pt>
                <c:pt idx="1">
                  <c:v>Urine Sample Collected</c:v>
                </c:pt>
                <c:pt idx="2">
                  <c:v>Blood sample taken</c:v>
                </c:pt>
                <c:pt idx="3">
                  <c:v>Nutrition counselling provided</c:v>
                </c:pt>
                <c:pt idx="4">
                  <c:v>Counselled about pregnancy danger signs</c:v>
                </c:pt>
                <c:pt idx="5">
                  <c:v>Quality ANC*</c:v>
                </c:pt>
              </c:strCache>
            </c:strRef>
          </c:cat>
          <c:val>
            <c:numRef>
              <c:f>'24_sa_anc'!$D$3:$D$8</c:f>
              <c:numCache>
                <c:formatCode>0%</c:formatCode>
                <c:ptCount val="6"/>
                <c:pt idx="0">
                  <c:v>0.52541899681091309</c:v>
                </c:pt>
                <c:pt idx="1">
                  <c:v>0.52541899681091309</c:v>
                </c:pt>
                <c:pt idx="2">
                  <c:v>0.72658032178878784</c:v>
                </c:pt>
                <c:pt idx="3">
                  <c:v>0.43055450916290283</c:v>
                </c:pt>
                <c:pt idx="4">
                  <c:v>0.39964947104454041</c:v>
                </c:pt>
                <c:pt idx="5">
                  <c:v>9.7566328942775726E-2</c:v>
                </c:pt>
              </c:numCache>
            </c:numRef>
          </c:val>
          <c:extLst>
            <c:ext xmlns:c16="http://schemas.microsoft.com/office/drawing/2014/chart" uri="{C3380CC4-5D6E-409C-BE32-E72D297353CC}">
              <c16:uniqueId val="{00000000-50AD-4E73-BD95-9B3C13F5510F}"/>
            </c:ext>
          </c:extLst>
        </c:ser>
        <c:dLbls>
          <c:showLegendKey val="0"/>
          <c:showVal val="0"/>
          <c:showCatName val="0"/>
          <c:showSerName val="0"/>
          <c:showPercent val="0"/>
          <c:showBubbleSize val="0"/>
        </c:dLbls>
        <c:gapWidth val="50"/>
        <c:axId val="482553208"/>
        <c:axId val="482557472"/>
        <c:extLst>
          <c:ext xmlns:c15="http://schemas.microsoft.com/office/drawing/2012/chart" uri="{02D57815-91ED-43cb-92C2-25804820EDAC}">
            <c15:filteredBarSeries>
              <c15:ser>
                <c:idx val="0"/>
                <c:order val="0"/>
                <c:tx>
                  <c:strRef>
                    <c:extLst>
                      <c:ext uri="{02D57815-91ED-43cb-92C2-25804820EDAC}">
                        <c15:formulaRef>
                          <c15:sqref>[3]Fig2a!$D$2</c15:sqref>
                        </c15:formulaRef>
                      </c:ext>
                    </c:extLst>
                    <c:strCache>
                      <c:ptCount val="1"/>
                      <c:pt idx="0">
                        <c:v>Stillbirth (n=208)</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[3]Fig2a!$C$3:$C$8</c15:sqref>
                        </c15:formulaRef>
                      </c:ext>
                    </c:extLst>
                    <c:strCache>
                      <c:ptCount val="6"/>
                      <c:pt idx="0">
                        <c:v>Blood Pressure measured</c:v>
                      </c:pt>
                      <c:pt idx="1">
                        <c:v>Urine Sample Collected</c:v>
                      </c:pt>
                      <c:pt idx="2">
                        <c:v>Blood sample taken</c:v>
                      </c:pt>
                      <c:pt idx="3">
                        <c:v>Nutrition counselling provided</c:v>
                      </c:pt>
                      <c:pt idx="4">
                        <c:v>Counselled about pregnancy danger signs</c:v>
                      </c:pt>
                      <c:pt idx="5">
                        <c:v>Quality ANC*</c:v>
                      </c:pt>
                    </c:strCache>
                  </c:strRef>
                </c:cat>
                <c:val>
                  <c:numRef>
                    <c:extLst>
                      <c:ext uri="{02D57815-91ED-43cb-92C2-25804820EDAC}">
                        <c15:formulaRef>
                          <c15:sqref>[3]Fig2a!$D$3:$D$8</c15:sqref>
                        </c15:formulaRef>
                      </c:ext>
                    </c:extLst>
                    <c:numCache>
                      <c:formatCode>General</c:formatCode>
                      <c:ptCount val="6"/>
                      <c:pt idx="0">
                        <c:v>0.57307142019271851</c:v>
                      </c:pt>
                      <c:pt idx="1">
                        <c:v>0.24070139229297638</c:v>
                      </c:pt>
                      <c:pt idx="2">
                        <c:v>0.75748652219772339</c:v>
                      </c:pt>
                      <c:pt idx="3">
                        <c:v>0.40507352352142334</c:v>
                      </c:pt>
                      <c:pt idx="4">
                        <c:v>0.4162406325340271</c:v>
                      </c:pt>
                      <c:pt idx="5">
                        <c:v>7.0067755877971649E-2</c:v>
                      </c:pt>
                    </c:numCache>
                  </c:numRef>
                </c:val>
                <c:extLst>
                  <c:ext xmlns:c16="http://schemas.microsoft.com/office/drawing/2014/chart" uri="{C3380CC4-5D6E-409C-BE32-E72D297353CC}">
                    <c16:uniqueId val="{00000001-50AD-4E73-BD95-9B3C13F5510F}"/>
                  </c:ext>
                </c:extLst>
              </c15:ser>
            </c15:filteredBarSeries>
          </c:ext>
        </c:extLst>
      </c:barChart>
      <c:catAx>
        <c:axId val="482553208"/>
        <c:scaling>
          <c:orientation val="maxMin"/>
        </c:scaling>
        <c:delete val="1"/>
        <c:axPos val="l"/>
        <c:numFmt formatCode="General" sourceLinked="1"/>
        <c:majorTickMark val="none"/>
        <c:minorTickMark val="none"/>
        <c:tickLblPos val="nextTo"/>
        <c:crossAx val="482557472"/>
        <c:crosses val="autoZero"/>
        <c:auto val="1"/>
        <c:lblAlgn val="ctr"/>
        <c:lblOffset val="100"/>
        <c:noMultiLvlLbl val="0"/>
      </c:catAx>
      <c:valAx>
        <c:axId val="482557472"/>
        <c:scaling>
          <c:orientation val="minMax"/>
        </c:scaling>
        <c:delete val="1"/>
        <c:axPos val="t"/>
        <c:numFmt formatCode="0%" sourceLinked="1"/>
        <c:majorTickMark val="none"/>
        <c:minorTickMark val="none"/>
        <c:tickLblPos val="nextTo"/>
        <c:crossAx val="482553208"/>
        <c:crosses val="autoZero"/>
        <c:crossBetween val="between"/>
      </c:valAx>
      <c:spPr>
        <a:noFill/>
        <a:ln>
          <a:noFill/>
        </a:ln>
        <a:effectLst/>
      </c:spPr>
    </c:plotArea>
    <c:legend>
      <c:legendPos val="b"/>
      <c:layout>
        <c:manualLayout>
          <c:xMode val="edge"/>
          <c:yMode val="edge"/>
          <c:x val="0.23023842004589315"/>
          <c:y val="2.2276061646140182E-3"/>
          <c:w val="0.37416725254424316"/>
          <c:h val="6.87902648532569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latin typeface="+mn-lt"/>
              </a:rPr>
              <a:t>Male </a:t>
            </a:r>
          </a:p>
        </c:rich>
      </c:tx>
      <c:layout>
        <c:manualLayout>
          <c:xMode val="edge"/>
          <c:yMode val="edge"/>
          <c:x val="0.16318853262654809"/>
          <c:y val="0.1085721723929999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2863458216002468E-2"/>
          <c:y val="8.0467373900820621E-2"/>
          <c:w val="0.88519712839235609"/>
          <c:h val="0.77024604084142456"/>
        </c:manualLayout>
      </c:layout>
      <c:barChart>
        <c:barDir val="bar"/>
        <c:grouping val="clustered"/>
        <c:varyColors val="0"/>
        <c:ser>
          <c:idx val="1"/>
          <c:order val="1"/>
          <c:tx>
            <c:strRef>
              <c:f>'3_pyramid'!$C$1:$C$2</c:f>
              <c:strCache>
                <c:ptCount val="2"/>
                <c:pt idx="0">
                  <c:v>Male</c:v>
                </c:pt>
                <c:pt idx="1">
                  <c:v>Percent</c:v>
                </c:pt>
              </c:strCache>
            </c:strRef>
          </c:tx>
          <c:spPr>
            <a:solidFill>
              <a:schemeClr val="accent5"/>
            </a:solidFill>
            <a:ln>
              <a:noFill/>
            </a:ln>
            <a:effectLst/>
          </c:spPr>
          <c:invertIfNegative val="0"/>
          <c:cat>
            <c:strRef>
              <c:f>'3_pyramid'!$A$3:$A$19</c:f>
              <c:strCache>
                <c:ptCount val="17"/>
                <c:pt idx="0">
                  <c:v>&lt;5</c:v>
                </c:pt>
                <c:pt idx="1">
                  <c:v>5 to 9</c:v>
                </c:pt>
                <c:pt idx="2">
                  <c:v>10_14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f>'3_pyramid'!$C$3:$C$19</c:f>
              <c:numCache>
                <c:formatCode>0.0</c:formatCode>
                <c:ptCount val="17"/>
                <c:pt idx="0">
                  <c:v>15.6</c:v>
                </c:pt>
                <c:pt idx="1">
                  <c:v>16.5</c:v>
                </c:pt>
                <c:pt idx="2">
                  <c:v>14</c:v>
                </c:pt>
                <c:pt idx="3">
                  <c:v>10.8</c:v>
                </c:pt>
                <c:pt idx="4">
                  <c:v>8.6</c:v>
                </c:pt>
                <c:pt idx="5">
                  <c:v>7.3</c:v>
                </c:pt>
                <c:pt idx="6">
                  <c:v>5.6</c:v>
                </c:pt>
                <c:pt idx="7">
                  <c:v>5.2</c:v>
                </c:pt>
                <c:pt idx="8">
                  <c:v>4.0999999999999996</c:v>
                </c:pt>
                <c:pt idx="9">
                  <c:v>3.4</c:v>
                </c:pt>
                <c:pt idx="10">
                  <c:v>2.7</c:v>
                </c:pt>
                <c:pt idx="11">
                  <c:v>1.9</c:v>
                </c:pt>
                <c:pt idx="12">
                  <c:v>1.6</c:v>
                </c:pt>
                <c:pt idx="13">
                  <c:v>1.1000000000000001</c:v>
                </c:pt>
                <c:pt idx="14">
                  <c:v>0.7</c:v>
                </c:pt>
                <c:pt idx="15">
                  <c:v>0.5</c:v>
                </c:pt>
                <c:pt idx="16" formatCode="General">
                  <c:v>0.5</c:v>
                </c:pt>
              </c:numCache>
            </c:numRef>
          </c:val>
          <c:extLst>
            <c:ext xmlns:c16="http://schemas.microsoft.com/office/drawing/2014/chart" uri="{C3380CC4-5D6E-409C-BE32-E72D297353CC}">
              <c16:uniqueId val="{00000001-5AC6-4CCB-9F1D-785203E90F75}"/>
            </c:ext>
          </c:extLst>
        </c:ser>
        <c:dLbls>
          <c:showLegendKey val="0"/>
          <c:showVal val="0"/>
          <c:showCatName val="0"/>
          <c:showSerName val="0"/>
          <c:showPercent val="0"/>
          <c:showBubbleSize val="0"/>
        </c:dLbls>
        <c:gapWidth val="10"/>
        <c:axId val="589854264"/>
        <c:axId val="589854592"/>
        <c:extLst>
          <c:ext xmlns:c15="http://schemas.microsoft.com/office/drawing/2012/chart" uri="{02D57815-91ED-43cb-92C2-25804820EDAC}">
            <c15:filteredBarSeries>
              <c15:ser>
                <c:idx val="0"/>
                <c:order val="0"/>
                <c:tx>
                  <c:strRef>
                    <c:extLst>
                      <c:ext uri="{02D57815-91ED-43cb-92C2-25804820EDAC}">
                        <c15:formulaRef>
                          <c15:sqref>'3_pyramid'!$B$1:$B$2</c15:sqref>
                        </c15:formulaRef>
                      </c:ext>
                    </c:extLst>
                    <c:strCache>
                      <c:ptCount val="2"/>
                      <c:pt idx="0">
                        <c:v>Male</c:v>
                      </c:pt>
                      <c:pt idx="1">
                        <c:v>Number</c:v>
                      </c:pt>
                    </c:strCache>
                  </c:strRef>
                </c:tx>
                <c:spPr>
                  <a:solidFill>
                    <a:schemeClr val="accent1"/>
                  </a:solidFill>
                  <a:ln>
                    <a:noFill/>
                  </a:ln>
                  <a:effectLst/>
                </c:spPr>
                <c:invertIfNegative val="0"/>
                <c:cat>
                  <c:strRef>
                    <c:extLst>
                      <c:ext uri="{02D57815-91ED-43cb-92C2-25804820EDAC}">
                        <c15:formulaRef>
                          <c15:sqref>'3_pyramid'!$A$3:$A$19</c15:sqref>
                        </c15:formulaRef>
                      </c:ext>
                    </c:extLst>
                    <c:strCache>
                      <c:ptCount val="17"/>
                      <c:pt idx="0">
                        <c:v>&lt;5</c:v>
                      </c:pt>
                      <c:pt idx="1">
                        <c:v>5 to 9</c:v>
                      </c:pt>
                      <c:pt idx="2">
                        <c:v>10_14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extLst>
                      <c:ext uri="{02D57815-91ED-43cb-92C2-25804820EDAC}">
                        <c15:formulaRef>
                          <c15:sqref>'3_pyramid'!$B$3:$B$19</c15:sqref>
                        </c15:formulaRef>
                      </c:ext>
                    </c:extLst>
                    <c:numCache>
                      <c:formatCode>General</c:formatCode>
                      <c:ptCount val="17"/>
                      <c:pt idx="0">
                        <c:v>65270</c:v>
                      </c:pt>
                      <c:pt idx="1">
                        <c:v>68872</c:v>
                      </c:pt>
                      <c:pt idx="2">
                        <c:v>58447</c:v>
                      </c:pt>
                      <c:pt idx="3">
                        <c:v>45158</c:v>
                      </c:pt>
                      <c:pt idx="4">
                        <c:v>35782</c:v>
                      </c:pt>
                      <c:pt idx="5">
                        <c:v>30349</c:v>
                      </c:pt>
                      <c:pt idx="6">
                        <c:v>23300</c:v>
                      </c:pt>
                      <c:pt idx="7">
                        <c:v>21918</c:v>
                      </c:pt>
                      <c:pt idx="8">
                        <c:v>17140</c:v>
                      </c:pt>
                      <c:pt idx="9">
                        <c:v>14228</c:v>
                      </c:pt>
                      <c:pt idx="10">
                        <c:v>11100</c:v>
                      </c:pt>
                      <c:pt idx="11">
                        <c:v>8089</c:v>
                      </c:pt>
                      <c:pt idx="12">
                        <c:v>6515</c:v>
                      </c:pt>
                      <c:pt idx="13">
                        <c:v>4693</c:v>
                      </c:pt>
                      <c:pt idx="14">
                        <c:v>3001</c:v>
                      </c:pt>
                      <c:pt idx="15">
                        <c:v>2116</c:v>
                      </c:pt>
                      <c:pt idx="16">
                        <c:v>2104</c:v>
                      </c:pt>
                    </c:numCache>
                  </c:numRef>
                </c:val>
                <c:extLst>
                  <c:ext xmlns:c16="http://schemas.microsoft.com/office/drawing/2014/chart" uri="{C3380CC4-5D6E-409C-BE32-E72D297353CC}">
                    <c16:uniqueId val="{00000000-5AC6-4CCB-9F1D-785203E90F75}"/>
                  </c:ext>
                </c:extLst>
              </c15:ser>
            </c15:filteredBarSeries>
          </c:ext>
        </c:extLst>
      </c:barChart>
      <c:catAx>
        <c:axId val="589854264"/>
        <c:scaling>
          <c:orientation val="minMax"/>
        </c:scaling>
        <c:delete val="1"/>
        <c:axPos val="r"/>
        <c:numFmt formatCode="General" sourceLinked="1"/>
        <c:majorTickMark val="none"/>
        <c:minorTickMark val="none"/>
        <c:tickLblPos val="nextTo"/>
        <c:crossAx val="589854592"/>
        <c:crosses val="autoZero"/>
        <c:auto val="1"/>
        <c:lblAlgn val="ctr"/>
        <c:lblOffset val="100"/>
        <c:noMultiLvlLbl val="0"/>
      </c:catAx>
      <c:valAx>
        <c:axId val="589854592"/>
        <c:scaling>
          <c:orientation val="maxMin"/>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latin typeface="+mn-lt"/>
                  </a:rPr>
                  <a:t>Population</a:t>
                </a:r>
                <a:r>
                  <a:rPr lang="en-US" sz="1100" baseline="0">
                    <a:solidFill>
                      <a:sysClr val="windowText" lastClr="000000"/>
                    </a:solidFill>
                    <a:latin typeface="+mn-lt"/>
                  </a:rPr>
                  <a:t> percentage</a:t>
                </a:r>
                <a:endParaRPr lang="en-US" sz="1100">
                  <a:solidFill>
                    <a:sysClr val="windowText" lastClr="000000"/>
                  </a:solidFill>
                  <a:latin typeface="+mn-lt"/>
                </a:endParaRP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89854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2.5200458190148912E-2"/>
          <c:y val="3.7606837606837605E-2"/>
          <c:w val="0.81214203894616266"/>
          <c:h val="0.8383054041321758"/>
        </c:manualLayout>
      </c:layout>
      <c:barChart>
        <c:barDir val="bar"/>
        <c:grouping val="clustered"/>
        <c:varyColors val="0"/>
        <c:ser>
          <c:idx val="0"/>
          <c:order val="0"/>
          <c:tx>
            <c:strRef>
              <c:f>'24_sa_anc'!$C$2</c:f>
              <c:strCache>
                <c:ptCount val="1"/>
                <c:pt idx="0">
                  <c:v>Stillbirth (n=208)</c:v>
                </c:pt>
              </c:strCache>
            </c:strRef>
          </c:tx>
          <c:spPr>
            <a:solidFill>
              <a:srgbClr val="428499"/>
            </a:solidFill>
            <a:ln>
              <a:solidFill>
                <a:srgbClr val="42849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[3]Fig2a!$C$3:$C$8</c:f>
              <c:strCache>
                <c:ptCount val="6"/>
                <c:pt idx="0">
                  <c:v>Blood Pressure measured</c:v>
                </c:pt>
                <c:pt idx="1">
                  <c:v>Urine Sample Collected</c:v>
                </c:pt>
                <c:pt idx="2">
                  <c:v>Blood sample taken</c:v>
                </c:pt>
                <c:pt idx="3">
                  <c:v>Nutrition counselling provided</c:v>
                </c:pt>
                <c:pt idx="4">
                  <c:v>Counselled about pregnancy danger signs</c:v>
                </c:pt>
                <c:pt idx="5">
                  <c:v>Quality ANC*</c:v>
                </c:pt>
              </c:strCache>
              <c:extLst xmlns:c15="http://schemas.microsoft.com/office/drawing/2012/chart"/>
            </c:strRef>
          </c:cat>
          <c:val>
            <c:numRef>
              <c:f>'24_sa_anc'!$C$3:$C$8</c:f>
              <c:numCache>
                <c:formatCode>0%</c:formatCode>
                <c:ptCount val="6"/>
                <c:pt idx="0">
                  <c:v>0.57307142019271851</c:v>
                </c:pt>
                <c:pt idx="1">
                  <c:v>0.24070139229297638</c:v>
                </c:pt>
                <c:pt idx="2">
                  <c:v>0.75748652219772339</c:v>
                </c:pt>
                <c:pt idx="3">
                  <c:v>0.40507352352142334</c:v>
                </c:pt>
                <c:pt idx="4">
                  <c:v>0.4162406325340271</c:v>
                </c:pt>
                <c:pt idx="5">
                  <c:v>7.0067755877971649E-2</c:v>
                </c:pt>
              </c:numCache>
            </c:numRef>
          </c:val>
          <c:extLst>
            <c:ext xmlns:c16="http://schemas.microsoft.com/office/drawing/2014/chart" uri="{C3380CC4-5D6E-409C-BE32-E72D297353CC}">
              <c16:uniqueId val="{00000000-37E5-4C86-A7EB-C5D57F6B7FFE}"/>
            </c:ext>
          </c:extLst>
        </c:ser>
        <c:dLbls>
          <c:showLegendKey val="0"/>
          <c:showVal val="0"/>
          <c:showCatName val="0"/>
          <c:showSerName val="0"/>
          <c:showPercent val="0"/>
          <c:showBubbleSize val="0"/>
        </c:dLbls>
        <c:gapWidth val="50"/>
        <c:axId val="482553208"/>
        <c:axId val="482557472"/>
        <c:extLst>
          <c:ext xmlns:c15="http://schemas.microsoft.com/office/drawing/2012/chart" uri="{02D57815-91ED-43cb-92C2-25804820EDAC}">
            <c15:filteredBarSeries>
              <c15:ser>
                <c:idx val="1"/>
                <c:order val="1"/>
                <c:tx>
                  <c:strRef>
                    <c:extLst>
                      <c:ext uri="{02D57815-91ED-43cb-92C2-25804820EDAC}">
                        <c15:formulaRef>
                          <c15:sqref>[3]Fig2a!$E$2</c15:sqref>
                        </c15:formulaRef>
                      </c:ext>
                    </c:extLst>
                    <c:strCache>
                      <c:ptCount val="1"/>
                      <c:pt idx="0">
                        <c:v>Neonatal (n=257)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[3]Fig2a!$C$3:$C$8</c15:sqref>
                        </c15:formulaRef>
                      </c:ext>
                    </c:extLst>
                    <c:strCache>
                      <c:ptCount val="6"/>
                      <c:pt idx="0">
                        <c:v>Blood Pressure measured</c:v>
                      </c:pt>
                      <c:pt idx="1">
                        <c:v>Urine Sample Collected</c:v>
                      </c:pt>
                      <c:pt idx="2">
                        <c:v>Blood sample taken</c:v>
                      </c:pt>
                      <c:pt idx="3">
                        <c:v>Nutrition counselling provided</c:v>
                      </c:pt>
                      <c:pt idx="4">
                        <c:v>Counselled about pregnancy danger signs</c:v>
                      </c:pt>
                      <c:pt idx="5">
                        <c:v>Quality ANC*</c:v>
                      </c:pt>
                    </c:strCache>
                  </c:strRef>
                </c:cat>
                <c:val>
                  <c:numRef>
                    <c:extLst>
                      <c:ext uri="{02D57815-91ED-43cb-92C2-25804820EDAC}">
                        <c15:formulaRef>
                          <c15:sqref>[3]Fig2a!$E$3:$E$8</c15:sqref>
                        </c15:formulaRef>
                      </c:ext>
                    </c:extLst>
                    <c:numCache>
                      <c:formatCode>General</c:formatCode>
                      <c:ptCount val="6"/>
                      <c:pt idx="0">
                        <c:v>0.52541899681091309</c:v>
                      </c:pt>
                      <c:pt idx="1">
                        <c:v>0.52541899681091309</c:v>
                      </c:pt>
                      <c:pt idx="2">
                        <c:v>0.72658032178878784</c:v>
                      </c:pt>
                      <c:pt idx="3">
                        <c:v>0.43055450916290283</c:v>
                      </c:pt>
                      <c:pt idx="4">
                        <c:v>0.39964947104454041</c:v>
                      </c:pt>
                      <c:pt idx="5">
                        <c:v>9.7566328942775726E-2</c:v>
                      </c:pt>
                    </c:numCache>
                  </c:numRef>
                </c:val>
                <c:extLst>
                  <c:ext xmlns:c16="http://schemas.microsoft.com/office/drawing/2014/chart" uri="{C3380CC4-5D6E-409C-BE32-E72D297353CC}">
                    <c16:uniqueId val="{00000001-37E5-4C86-A7EB-C5D57F6B7FFE}"/>
                  </c:ext>
                </c:extLst>
              </c15:ser>
            </c15:filteredBarSeries>
          </c:ext>
        </c:extLst>
      </c:barChart>
      <c:catAx>
        <c:axId val="482553208"/>
        <c:scaling>
          <c:orientation val="maxMin"/>
        </c:scaling>
        <c:delete val="1"/>
        <c:axPos val="r"/>
        <c:numFmt formatCode="General" sourceLinked="1"/>
        <c:majorTickMark val="none"/>
        <c:minorTickMark val="none"/>
        <c:tickLblPos val="nextTo"/>
        <c:crossAx val="482557472"/>
        <c:crosses val="autoZero"/>
        <c:auto val="1"/>
        <c:lblAlgn val="ctr"/>
        <c:lblOffset val="100"/>
        <c:noMultiLvlLbl val="0"/>
      </c:catAx>
      <c:valAx>
        <c:axId val="482557472"/>
        <c:scaling>
          <c:orientation val="maxMin"/>
        </c:scaling>
        <c:delete val="1"/>
        <c:axPos val="t"/>
        <c:numFmt formatCode="0%" sourceLinked="1"/>
        <c:majorTickMark val="out"/>
        <c:minorTickMark val="none"/>
        <c:tickLblPos val="nextTo"/>
        <c:crossAx val="482553208"/>
        <c:crosses val="autoZero"/>
        <c:crossBetween val="between"/>
      </c:valAx>
      <c:spPr>
        <a:noFill/>
        <a:ln>
          <a:noFill/>
        </a:ln>
        <a:effectLst/>
      </c:spPr>
    </c:plotArea>
    <c:legend>
      <c:legendPos val="b"/>
      <c:layout>
        <c:manualLayout>
          <c:xMode val="edge"/>
          <c:yMode val="edge"/>
          <c:x val="0.33617343254307203"/>
          <c:y val="1.4961975906857797E-3"/>
          <c:w val="0.36177624824611271"/>
          <c:h val="6.87902648532569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 lastClr="FFFFFF"/>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490978351740458"/>
          <c:y val="4.894389582517656E-2"/>
          <c:w val="0.57684999350044375"/>
          <c:h val="0.70385009161347167"/>
        </c:manualLayout>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5"/>
              </a:solidFill>
              <a:ln>
                <a:solidFill>
                  <a:schemeClr val="accent5"/>
                </a:solidFill>
              </a:ln>
              <a:effectLst/>
            </c:spPr>
            <c:extLst>
              <c:ext xmlns:c16="http://schemas.microsoft.com/office/drawing/2014/chart" uri="{C3380CC4-5D6E-409C-BE32-E72D297353CC}">
                <c16:uniqueId val="{00000001-CE58-42E5-B593-1363578E058C}"/>
              </c:ext>
            </c:extLst>
          </c:dPt>
          <c:dPt>
            <c:idx val="2"/>
            <c:invertIfNegative val="0"/>
            <c:bubble3D val="0"/>
            <c:spPr>
              <a:solidFill>
                <a:schemeClr val="accent5"/>
              </a:solidFill>
              <a:ln>
                <a:solidFill>
                  <a:schemeClr val="accent5"/>
                </a:solidFill>
              </a:ln>
              <a:effectLst/>
            </c:spPr>
            <c:extLst>
              <c:ext xmlns:c16="http://schemas.microsoft.com/office/drawing/2014/chart" uri="{C3380CC4-5D6E-409C-BE32-E72D297353CC}">
                <c16:uniqueId val="{00000003-CE58-42E5-B593-1363578E058C}"/>
              </c:ext>
            </c:extLst>
          </c:dPt>
          <c:dPt>
            <c:idx val="13"/>
            <c:invertIfNegative val="0"/>
            <c:bubble3D val="0"/>
            <c:spPr>
              <a:solidFill>
                <a:schemeClr val="accent3"/>
              </a:solidFill>
              <a:ln>
                <a:solidFill>
                  <a:schemeClr val="accent3"/>
                </a:solidFill>
              </a:ln>
              <a:effectLst/>
            </c:spPr>
            <c:extLst>
              <c:ext xmlns:c16="http://schemas.microsoft.com/office/drawing/2014/chart" uri="{C3380CC4-5D6E-409C-BE32-E72D297353CC}">
                <c16:uniqueId val="{00000005-CE58-42E5-B593-1363578E058C}"/>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[3]Fig3a!$D$3:$D$16</c:f>
              <c:strCache>
                <c:ptCount val="14"/>
                <c:pt idx="0">
                  <c:v>Preventive care (1-59 months, n=597)</c:v>
                </c:pt>
                <c:pt idx="1">
                  <c:v>Non-exposure to indoor pollution*</c:v>
                </c:pt>
                <c:pt idx="2">
                  <c:v>Always slept under an ITN**</c:v>
                </c:pt>
                <c:pt idx="3">
                  <c:v>Immunizations (12-59 months,  n=348 )</c:v>
                </c:pt>
                <c:pt idx="4">
                  <c:v>BCG</c:v>
                </c:pt>
                <c:pt idx="5">
                  <c:v>OPV birth dose </c:v>
                </c:pt>
                <c:pt idx="6">
                  <c:v>OPV1</c:v>
                </c:pt>
                <c:pt idx="7">
                  <c:v>OPV2</c:v>
                </c:pt>
                <c:pt idx="8">
                  <c:v>OPV3 </c:v>
                </c:pt>
                <c:pt idx="9">
                  <c:v>DPT1</c:v>
                </c:pt>
                <c:pt idx="10">
                  <c:v>DPT2</c:v>
                </c:pt>
                <c:pt idx="11">
                  <c:v>DPT3</c:v>
                </c:pt>
                <c:pt idx="12">
                  <c:v>Measles</c:v>
                </c:pt>
                <c:pt idx="13">
                  <c:v>Fully Immunized</c:v>
                </c:pt>
              </c:strCache>
            </c:strRef>
          </c:cat>
          <c:val>
            <c:numRef>
              <c:f>'25_sa_prev'!$B$1:$B$14</c:f>
              <c:numCache>
                <c:formatCode>0%</c:formatCode>
                <c:ptCount val="14"/>
                <c:pt idx="1">
                  <c:v>0.91490000000000005</c:v>
                </c:pt>
                <c:pt idx="2">
                  <c:v>0.78869999999999996</c:v>
                </c:pt>
                <c:pt idx="4">
                  <c:v>0.87570000000000003</c:v>
                </c:pt>
                <c:pt idx="5">
                  <c:v>0.86699999999999999</c:v>
                </c:pt>
                <c:pt idx="6">
                  <c:v>0.66420000000000001</c:v>
                </c:pt>
                <c:pt idx="7">
                  <c:v>0.46300000000000002</c:v>
                </c:pt>
                <c:pt idx="8">
                  <c:v>0.28539999999999999</c:v>
                </c:pt>
                <c:pt idx="9">
                  <c:v>0.76670000000000005</c:v>
                </c:pt>
                <c:pt idx="10">
                  <c:v>0.72489999999999999</c:v>
                </c:pt>
                <c:pt idx="11">
                  <c:v>0.5776</c:v>
                </c:pt>
                <c:pt idx="12">
                  <c:v>0.66080000000000005</c:v>
                </c:pt>
                <c:pt idx="13">
                  <c:v>0.22650000000000001</c:v>
                </c:pt>
              </c:numCache>
            </c:numRef>
          </c:val>
          <c:extLst>
            <c:ext xmlns:c16="http://schemas.microsoft.com/office/drawing/2014/chart" uri="{C3380CC4-5D6E-409C-BE32-E72D297353CC}">
              <c16:uniqueId val="{0000000F-CE58-42E5-B593-1363578E058C}"/>
            </c:ext>
          </c:extLst>
        </c:ser>
        <c:dLbls>
          <c:showLegendKey val="0"/>
          <c:showVal val="0"/>
          <c:showCatName val="0"/>
          <c:showSerName val="0"/>
          <c:showPercent val="0"/>
          <c:showBubbleSize val="0"/>
        </c:dLbls>
        <c:gapWidth val="50"/>
        <c:axId val="663669096"/>
        <c:axId val="663675328"/>
      </c:barChart>
      <c:catAx>
        <c:axId val="66366909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63675328"/>
        <c:crosses val="autoZero"/>
        <c:auto val="1"/>
        <c:lblAlgn val="ctr"/>
        <c:lblOffset val="100"/>
        <c:noMultiLvlLbl val="0"/>
      </c:catAx>
      <c:valAx>
        <c:axId val="663675328"/>
        <c:scaling>
          <c:orientation val="minMax"/>
        </c:scaling>
        <c:delete val="1"/>
        <c:axPos val="t"/>
        <c:numFmt formatCode="General" sourceLinked="1"/>
        <c:majorTickMark val="none"/>
        <c:minorTickMark val="none"/>
        <c:tickLblPos val="nextTo"/>
        <c:crossAx val="6636690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'26_birthage'!$C$2</c:f>
              <c:strCache>
                <c:ptCount val="1"/>
                <c:pt idx="0">
                  <c:v>&lt;=19</c:v>
                </c:pt>
              </c:strCache>
            </c:strRef>
          </c:tx>
          <c:spPr>
            <a:solidFill>
              <a:schemeClr val="accent5">
                <a:lumMod val="20000"/>
                <a:lumOff val="80000"/>
                <a:alpha val="20000"/>
              </a:schemeClr>
            </a:solidFill>
            <a:ln>
              <a:solidFill>
                <a:schemeClr val="accent5">
                  <a:lumMod val="20000"/>
                  <a:lumOff val="80000"/>
                  <a:alpha val="20000"/>
                </a:schemeClr>
              </a:solidFill>
            </a:ln>
          </c:spPr>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'26_birthage'!$A$4:$A$15</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'26_birthage'!$C$4:$C$15</c:f>
              <c:numCache>
                <c:formatCode>General</c:formatCode>
                <c:ptCount val="12"/>
                <c:pt idx="0">
                  <c:v>26</c:v>
                </c:pt>
                <c:pt idx="1">
                  <c:v>28.6</c:v>
                </c:pt>
                <c:pt idx="2">
                  <c:v>18.3</c:v>
                </c:pt>
                <c:pt idx="3">
                  <c:v>20.399999999999999</c:v>
                </c:pt>
                <c:pt idx="4">
                  <c:v>18.5</c:v>
                </c:pt>
                <c:pt idx="5">
                  <c:v>22.3</c:v>
                </c:pt>
                <c:pt idx="6">
                  <c:v>17.8</c:v>
                </c:pt>
                <c:pt idx="7">
                  <c:v>28.5</c:v>
                </c:pt>
                <c:pt idx="8">
                  <c:v>22.9</c:v>
                </c:pt>
                <c:pt idx="9">
                  <c:v>23.5</c:v>
                </c:pt>
                <c:pt idx="10">
                  <c:v>17.399999999999999</c:v>
                </c:pt>
                <c:pt idx="11">
                  <c:v>21.8</c:v>
                </c:pt>
              </c:numCache>
            </c:numRef>
          </c:val>
          <c:extLst>
            <c:ext xmlns:c16="http://schemas.microsoft.com/office/drawing/2014/chart" uri="{C3380CC4-5D6E-409C-BE32-E72D297353CC}">
              <c16:uniqueId val="{00000000-9E15-4CC3-AEAF-99E4DAD9A1A4}"/>
            </c:ext>
          </c:extLst>
        </c:ser>
        <c:ser>
          <c:idx val="1"/>
          <c:order val="1"/>
          <c:tx>
            <c:strRef>
              <c:f>'26_birthage'!$E$2</c:f>
              <c:strCache>
                <c:ptCount val="1"/>
                <c:pt idx="0">
                  <c:v>20-29</c:v>
                </c:pt>
              </c:strCache>
            </c:strRef>
          </c:tx>
          <c:spPr>
            <a:solidFill>
              <a:schemeClr val="accent5">
                <a:lumMod val="40000"/>
                <a:lumOff val="60000"/>
                <a:alpha val="40000"/>
              </a:schemeClr>
            </a:solidFill>
            <a:ln>
              <a:solidFill>
                <a:schemeClr val="accent5">
                  <a:lumMod val="40000"/>
                  <a:lumOff val="60000"/>
                  <a:alpha val="40000"/>
                </a:schemeClr>
              </a:solidFill>
            </a:ln>
          </c:spPr>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'26_birthage'!$A$4:$A$15</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'26_birthage'!$E$4:$E$15</c:f>
              <c:numCache>
                <c:formatCode>General</c:formatCode>
                <c:ptCount val="12"/>
                <c:pt idx="0">
                  <c:v>50.6</c:v>
                </c:pt>
                <c:pt idx="1">
                  <c:v>45.4</c:v>
                </c:pt>
                <c:pt idx="2">
                  <c:v>55.9</c:v>
                </c:pt>
                <c:pt idx="3">
                  <c:v>54.6</c:v>
                </c:pt>
                <c:pt idx="4">
                  <c:v>54.3</c:v>
                </c:pt>
                <c:pt idx="5">
                  <c:v>50.4</c:v>
                </c:pt>
                <c:pt idx="6">
                  <c:v>57.3</c:v>
                </c:pt>
                <c:pt idx="7">
                  <c:v>46</c:v>
                </c:pt>
                <c:pt idx="8">
                  <c:v>50.8</c:v>
                </c:pt>
                <c:pt idx="9">
                  <c:v>52.2</c:v>
                </c:pt>
                <c:pt idx="10">
                  <c:v>61.8</c:v>
                </c:pt>
                <c:pt idx="11">
                  <c:v>52.7</c:v>
                </c:pt>
              </c:numCache>
            </c:numRef>
          </c:val>
          <c:extLst>
            <c:ext xmlns:c16="http://schemas.microsoft.com/office/drawing/2014/chart" uri="{C3380CC4-5D6E-409C-BE32-E72D297353CC}">
              <c16:uniqueId val="{00000001-9E15-4CC3-AEAF-99E4DAD9A1A4}"/>
            </c:ext>
          </c:extLst>
        </c:ser>
        <c:ser>
          <c:idx val="2"/>
          <c:order val="2"/>
          <c:tx>
            <c:strRef>
              <c:f>'26_birthage'!$G$2</c:f>
              <c:strCache>
                <c:ptCount val="1"/>
                <c:pt idx="0">
                  <c:v>30-39</c:v>
                </c:pt>
              </c:strCache>
            </c:strRef>
          </c:tx>
          <c:spPr>
            <a:solidFill>
              <a:schemeClr val="accent5">
                <a:lumMod val="60000"/>
                <a:lumOff val="40000"/>
              </a:schemeClr>
            </a:solidFill>
            <a:ln>
              <a:solidFill>
                <a:schemeClr val="accent5">
                  <a:lumMod val="60000"/>
                  <a:lumOff val="40000"/>
                </a:schemeClr>
              </a:solidFill>
            </a:ln>
          </c:spPr>
          <c:invertIfNegative val="0"/>
          <c:dLbls>
            <c:spPr>
              <a:noFill/>
              <a:ln>
                <a:noFill/>
              </a:ln>
              <a:effectLst/>
            </c:spPr>
            <c:txPr>
              <a:bodyPr/>
              <a:lstStyle/>
              <a:p>
                <a:pPr>
                  <a:defRPr sz="1100">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'26_birthage'!$A$4:$A$15</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'26_birthage'!$G$4:$G$15</c:f>
              <c:numCache>
                <c:formatCode>General</c:formatCode>
                <c:ptCount val="12"/>
                <c:pt idx="0">
                  <c:v>21.4</c:v>
                </c:pt>
                <c:pt idx="1">
                  <c:v>21.4</c:v>
                </c:pt>
                <c:pt idx="2">
                  <c:v>22.9</c:v>
                </c:pt>
                <c:pt idx="3">
                  <c:v>20.5</c:v>
                </c:pt>
                <c:pt idx="4">
                  <c:v>23.8</c:v>
                </c:pt>
                <c:pt idx="5">
                  <c:v>24.2</c:v>
                </c:pt>
                <c:pt idx="6">
                  <c:v>22.1</c:v>
                </c:pt>
                <c:pt idx="7">
                  <c:v>21.4</c:v>
                </c:pt>
                <c:pt idx="8">
                  <c:v>21.9</c:v>
                </c:pt>
                <c:pt idx="9">
                  <c:v>20.6</c:v>
                </c:pt>
                <c:pt idx="10">
                  <c:v>18.5</c:v>
                </c:pt>
                <c:pt idx="11">
                  <c:v>22</c:v>
                </c:pt>
              </c:numCache>
            </c:numRef>
          </c:val>
          <c:extLst>
            <c:ext xmlns:c16="http://schemas.microsoft.com/office/drawing/2014/chart" uri="{C3380CC4-5D6E-409C-BE32-E72D297353CC}">
              <c16:uniqueId val="{00000002-9E15-4CC3-AEAF-99E4DAD9A1A4}"/>
            </c:ext>
          </c:extLst>
        </c:ser>
        <c:ser>
          <c:idx val="3"/>
          <c:order val="3"/>
          <c:tx>
            <c:strRef>
              <c:f>'26_birthage'!$L$2</c:f>
              <c:strCache>
                <c:ptCount val="1"/>
                <c:pt idx="0">
                  <c:v>40+</c:v>
                </c:pt>
              </c:strCache>
            </c:strRef>
          </c:tx>
          <c:spPr>
            <a:solidFill>
              <a:schemeClr val="accent5">
                <a:lumMod val="75000"/>
              </a:schemeClr>
            </a:solidFill>
            <a:ln>
              <a:solidFill>
                <a:schemeClr val="accent5">
                  <a:lumMod val="75000"/>
                </a:schemeClr>
              </a:solidFill>
            </a:ln>
          </c:spPr>
          <c:invertIfNegative val="0"/>
          <c:dLbls>
            <c:dLbl>
              <c:idx val="0"/>
              <c:layout>
                <c:manualLayout>
                  <c:x val="2.984012056038039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D7-49D1-9308-9951962E52C7}"/>
                </c:ext>
              </c:extLst>
            </c:dLbl>
            <c:dLbl>
              <c:idx val="1"/>
              <c:layout>
                <c:manualLayout>
                  <c:x val="3.9192393798243942E-2"/>
                  <c:y val="1.80754100413884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D7-49D1-9308-9951962E52C7}"/>
                </c:ext>
              </c:extLst>
            </c:dLbl>
            <c:dLbl>
              <c:idx val="2"/>
              <c:layout>
                <c:manualLayout>
                  <c:x val="3.5237379994137445E-2"/>
                  <c:y val="3.3137868931055777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D7-49D1-9308-9951962E52C7}"/>
                </c:ext>
              </c:extLst>
            </c:dLbl>
            <c:dLbl>
              <c:idx val="3"/>
              <c:layout>
                <c:manualLayout>
                  <c:x val="4.10039376115722E-2"/>
                  <c:y val="3.615082008277749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D7-49D1-9308-9951962E52C7}"/>
                </c:ext>
              </c:extLst>
            </c:dLbl>
            <c:dLbl>
              <c:idx val="4"/>
              <c:layout>
                <c:manualLayout>
                  <c:x val="3.6420161198871273E-2"/>
                  <c:y val="3.6150820082776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D7-49D1-9308-9951962E52C7}"/>
                </c:ext>
              </c:extLst>
            </c:dLbl>
            <c:dLbl>
              <c:idx val="5"/>
              <c:layout>
                <c:manualLayout>
                  <c:x val="3.845379743088839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D7-49D1-9308-9951962E52C7}"/>
                </c:ext>
              </c:extLst>
            </c:dLbl>
            <c:dLbl>
              <c:idx val="6"/>
              <c:layout>
                <c:manualLayout>
                  <c:x val="3.3832649011959891E-2"/>
                  <c:y val="1.80754100413884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D7-49D1-9308-9951962E52C7}"/>
                </c:ext>
              </c:extLst>
            </c:dLbl>
            <c:dLbl>
              <c:idx val="7"/>
              <c:layout>
                <c:manualLayout>
                  <c:x val="4.1226030030261471E-2"/>
                  <c:y val="1.80754100413884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0D7-49D1-9308-9951962E52C7}"/>
                </c:ext>
              </c:extLst>
            </c:dLbl>
            <c:dLbl>
              <c:idx val="8"/>
              <c:layout>
                <c:manualLayout>
                  <c:x val="4.1817420632628055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D7-49D1-9308-9951962E52C7}"/>
                </c:ext>
              </c:extLst>
            </c:dLbl>
            <c:dLbl>
              <c:idx val="9"/>
              <c:layout>
                <c:manualLayout>
                  <c:x val="3.922990844571667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D7-49D1-9308-9951962E52C7}"/>
                </c:ext>
              </c:extLst>
            </c:dLbl>
            <c:dLbl>
              <c:idx val="10"/>
              <c:layout>
                <c:manualLayout>
                  <c:x val="3.4054598789403749E-2"/>
                  <c:y val="1.807541004138974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0D7-49D1-9308-9951962E52C7}"/>
                </c:ext>
              </c:extLst>
            </c:dLbl>
            <c:dLbl>
              <c:idx val="11"/>
              <c:layout>
                <c:manualLayout>
                  <c:x val="4.0450061656678214E-2"/>
                  <c:y val="3.61508200827781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0D7-49D1-9308-9951962E52C7}"/>
                </c:ext>
              </c:extLst>
            </c:dLbl>
            <c:spPr>
              <a:noFill/>
              <a:ln>
                <a:noFill/>
              </a:ln>
              <a:effectLst/>
            </c:spPr>
            <c:txPr>
              <a:bodyPr wrap="square" lIns="38100" tIns="19050" rIns="38100" bIns="19050" anchor="ctr">
                <a:spAutoFit/>
              </a:bodyPr>
              <a:lstStyle/>
              <a:p>
                <a:pPr>
                  <a:defRPr sz="1100">
                    <a:solidFill>
                      <a:sysClr val="windowText" lastClr="00000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'26_birthage'!$A$4:$A$15</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'26_birthage'!$M$4:$M$15</c:f>
              <c:numCache>
                <c:formatCode>0.0</c:formatCode>
                <c:ptCount val="12"/>
                <c:pt idx="0">
                  <c:v>2</c:v>
                </c:pt>
                <c:pt idx="1">
                  <c:v>4.6000000000000005</c:v>
                </c:pt>
                <c:pt idx="2">
                  <c:v>2.9000000000000004</c:v>
                </c:pt>
                <c:pt idx="3">
                  <c:v>4.5999999999999996</c:v>
                </c:pt>
                <c:pt idx="4">
                  <c:v>3.5</c:v>
                </c:pt>
                <c:pt idx="5">
                  <c:v>3</c:v>
                </c:pt>
                <c:pt idx="6">
                  <c:v>2.8000000000000003</c:v>
                </c:pt>
                <c:pt idx="7">
                  <c:v>4.1000000000000005</c:v>
                </c:pt>
                <c:pt idx="8">
                  <c:v>4.4000000000000004</c:v>
                </c:pt>
                <c:pt idx="9">
                  <c:v>3.7</c:v>
                </c:pt>
                <c:pt idx="10">
                  <c:v>2.2999999999999998</c:v>
                </c:pt>
                <c:pt idx="11">
                  <c:v>3.4</c:v>
                </c:pt>
              </c:numCache>
            </c:numRef>
          </c:val>
          <c:extLst>
            <c:ext xmlns:c16="http://schemas.microsoft.com/office/drawing/2014/chart" uri="{C3380CC4-5D6E-409C-BE32-E72D297353CC}">
              <c16:uniqueId val="{00000003-9E15-4CC3-AEAF-99E4DAD9A1A4}"/>
            </c:ext>
          </c:extLst>
        </c:ser>
        <c:dLbls>
          <c:showLegendKey val="0"/>
          <c:showVal val="0"/>
          <c:showCatName val="0"/>
          <c:showSerName val="0"/>
          <c:showPercent val="0"/>
          <c:showBubbleSize val="0"/>
        </c:dLbls>
        <c:gapWidth val="50"/>
        <c:overlap val="100"/>
        <c:axId val="-2118878488"/>
        <c:axId val="-2118875416"/>
        <c:extLst>
          <c:ext xmlns:c15="http://schemas.microsoft.com/office/drawing/2012/chart" uri="{02D57815-91ED-43cb-92C2-25804820EDAC}">
            <c15:filteredBarSeries>
              <c15:ser>
                <c:idx val="4"/>
                <c:order val="4"/>
                <c:tx>
                  <c:strRef>
                    <c:extLst>
                      <c:ext uri="{02D57815-91ED-43cb-92C2-25804820EDAC}">
                        <c15:formulaRef>
                          <c15:sqref>[4]B_Age!$K$2</c15:sqref>
                        </c15:formulaRef>
                      </c:ext>
                    </c:extLst>
                    <c:strCache>
                      <c:ptCount val="1"/>
                      <c:pt idx="0">
                        <c:v>50-54</c:v>
                      </c:pt>
                    </c:strCache>
                  </c:strRef>
                </c:tx>
                <c:invertIfNegative val="0"/>
                <c:cat>
                  <c:strRef>
                    <c:extLst>
                      <c:ext uri="{02D57815-91ED-43cb-92C2-25804820EDAC}">
                        <c15:formulaRef>
                          <c15:sqref>'26_birthage'!$A$4:$A$15</c15:sqref>
                        </c15:formulaRef>
                      </c:ext>
                    </c:extLst>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extLst>
                      <c:ext uri="{02D57815-91ED-43cb-92C2-25804820EDAC}">
                        <c15:formulaRef>
                          <c15:sqref>[4]B_Age!$K$4:$K$15</c15:sqref>
                        </c15:formulaRef>
                      </c:ext>
                    </c:extLst>
                    <c:numCache>
                      <c:formatCode>General</c:formatCode>
                      <c:ptCount val="12"/>
                      <c:pt idx="0">
                        <c:v>0</c:v>
                      </c:pt>
                      <c:pt idx="1">
                        <c:v>0.1</c:v>
                      </c:pt>
                      <c:pt idx="2">
                        <c:v>0.1</c:v>
                      </c:pt>
                      <c:pt idx="3">
                        <c:v>0.1</c:v>
                      </c:pt>
                      <c:pt idx="4">
                        <c:v>0.1</c:v>
                      </c:pt>
                      <c:pt idx="5">
                        <c:v>0</c:v>
                      </c:pt>
                      <c:pt idx="6">
                        <c:v>0.1</c:v>
                      </c:pt>
                      <c:pt idx="7">
                        <c:v>0.2</c:v>
                      </c:pt>
                      <c:pt idx="8">
                        <c:v>0</c:v>
                      </c:pt>
                      <c:pt idx="9">
                        <c:v>0</c:v>
                      </c:pt>
                      <c:pt idx="10">
                        <c:v>0</c:v>
                      </c:pt>
                      <c:pt idx="11">
                        <c:v>0.1</c:v>
                      </c:pt>
                    </c:numCache>
                  </c:numRef>
                </c:val>
                <c:extLst>
                  <c:ext xmlns:c16="http://schemas.microsoft.com/office/drawing/2014/chart" uri="{C3380CC4-5D6E-409C-BE32-E72D297353CC}">
                    <c16:uniqueId val="{00000004-9E15-4CC3-AEAF-99E4DAD9A1A4}"/>
                  </c:ext>
                </c:extLst>
              </c15:ser>
            </c15:filteredBarSeries>
          </c:ext>
        </c:extLst>
      </c:barChart>
      <c:catAx>
        <c:axId val="-2118878488"/>
        <c:scaling>
          <c:orientation val="maxMin"/>
        </c:scaling>
        <c:delete val="0"/>
        <c:axPos val="l"/>
        <c:numFmt formatCode="General" sourceLinked="0"/>
        <c:majorTickMark val="out"/>
        <c:minorTickMark val="none"/>
        <c:tickLblPos val="nextTo"/>
        <c:spPr>
          <a:ln>
            <a:noFill/>
          </a:ln>
        </c:spPr>
        <c:txPr>
          <a:bodyPr/>
          <a:lstStyle/>
          <a:p>
            <a:pPr>
              <a:defRPr sz="1100">
                <a:solidFill>
                  <a:sysClr val="windowText" lastClr="000000"/>
                </a:solidFill>
              </a:defRPr>
            </a:pPr>
            <a:endParaRPr lang="en-US"/>
          </a:p>
        </c:txPr>
        <c:crossAx val="-2118875416"/>
        <c:crosses val="autoZero"/>
        <c:auto val="1"/>
        <c:lblAlgn val="ctr"/>
        <c:lblOffset val="100"/>
        <c:noMultiLvlLbl val="0"/>
      </c:catAx>
      <c:valAx>
        <c:axId val="-2118875416"/>
        <c:scaling>
          <c:orientation val="minMax"/>
        </c:scaling>
        <c:delete val="1"/>
        <c:axPos val="t"/>
        <c:numFmt formatCode="General" sourceLinked="1"/>
        <c:majorTickMark val="out"/>
        <c:minorTickMark val="none"/>
        <c:tickLblPos val="nextTo"/>
        <c:crossAx val="-2118878488"/>
        <c:crosses val="autoZero"/>
        <c:crossBetween val="between"/>
        <c:majorUnit val="0.2"/>
      </c:valAx>
    </c:plotArea>
    <c:legend>
      <c:legendPos val="t"/>
      <c:layout>
        <c:manualLayout>
          <c:xMode val="edge"/>
          <c:yMode val="edge"/>
          <c:x val="0.19735187297205167"/>
          <c:y val="2.4259357184767728E-2"/>
          <c:w val="0.6249537242706944"/>
          <c:h val="3.6596812311690055E-2"/>
        </c:manualLayout>
      </c:layout>
      <c:overlay val="0"/>
      <c:txPr>
        <a:bodyPr/>
        <a:lstStyle/>
        <a:p>
          <a:pPr>
            <a:defRPr sz="1100">
              <a:solidFill>
                <a:sysClr val="windowText" lastClr="000000"/>
              </a:solidFill>
            </a:defRPr>
          </a:pPr>
          <a:endParaRPr lang="en-US"/>
        </a:p>
      </c:txPr>
    </c:legend>
    <c:plotVisOnly val="1"/>
    <c:dispBlanksAs val="gap"/>
    <c:showDLblsOverMax val="0"/>
  </c:chart>
  <c:spPr>
    <a:ln>
      <a:noFill/>
    </a:ln>
  </c:spPr>
  <c:txPr>
    <a:bodyPr/>
    <a:lstStyle/>
    <a:p>
      <a:pPr>
        <a:defRPr b="0"/>
      </a:pPr>
      <a:endParaRPr lang="en-US"/>
    </a:p>
  </c:txPr>
  <c:printSettings>
    <c:headerFooter/>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Number of births and percentage of</a:t>
            </a:r>
            <a:r>
              <a:rPr lang="en-US" baseline="0">
                <a:solidFill>
                  <a:sysClr val="windowText" lastClr="000000"/>
                </a:solidFill>
              </a:rPr>
              <a:t> each sex by province</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421853334186061"/>
          <c:y val="0.1747627273762018"/>
          <c:w val="0.75012873692133075"/>
          <c:h val="0.69367922614495037"/>
        </c:manualLayout>
      </c:layout>
      <c:barChart>
        <c:barDir val="col"/>
        <c:grouping val="clustered"/>
        <c:varyColors val="0"/>
        <c:ser>
          <c:idx val="2"/>
          <c:order val="2"/>
          <c:tx>
            <c:strRef>
              <c:f>'27_birthsex'!$D$17</c:f>
              <c:strCache>
                <c:ptCount val="1"/>
                <c:pt idx="0">
                  <c:v>Number of births</c:v>
                </c:pt>
              </c:strCache>
            </c:strRef>
          </c:tx>
          <c:spPr>
            <a:solidFill>
              <a:schemeClr val="bg1">
                <a:lumMod val="85000"/>
              </a:schemeClr>
            </a:solidFill>
            <a:ln>
              <a:solidFill>
                <a:schemeClr val="bg1">
                  <a:lumMod val="85000"/>
                </a:schemeClr>
              </a:solidFill>
            </a:ln>
            <a:effectLst/>
          </c:spPr>
          <c:invertIfNegative val="0"/>
          <c:cat>
            <c:strRef>
              <c:f>'27_birthsex'!$A$18:$A$28</c:f>
              <c:strCache>
                <c:ptCount val="11"/>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strCache>
            </c:strRef>
          </c:cat>
          <c:val>
            <c:numRef>
              <c:f>'27_birthsex'!$D$18:$D$28</c:f>
              <c:numCache>
                <c:formatCode>General</c:formatCode>
                <c:ptCount val="11"/>
                <c:pt idx="0">
                  <c:v>1420</c:v>
                </c:pt>
                <c:pt idx="1">
                  <c:v>959</c:v>
                </c:pt>
                <c:pt idx="2">
                  <c:v>1887</c:v>
                </c:pt>
                <c:pt idx="3">
                  <c:v>2206</c:v>
                </c:pt>
                <c:pt idx="4">
                  <c:v>1534</c:v>
                </c:pt>
                <c:pt idx="5">
                  <c:v>1493</c:v>
                </c:pt>
                <c:pt idx="6">
                  <c:v>1209</c:v>
                </c:pt>
                <c:pt idx="7">
                  <c:v>924</c:v>
                </c:pt>
                <c:pt idx="8">
                  <c:v>851</c:v>
                </c:pt>
                <c:pt idx="9">
                  <c:v>618</c:v>
                </c:pt>
                <c:pt idx="10">
                  <c:v>379</c:v>
                </c:pt>
              </c:numCache>
            </c:numRef>
          </c:val>
          <c:extLst>
            <c:ext xmlns:c16="http://schemas.microsoft.com/office/drawing/2014/chart" uri="{C3380CC4-5D6E-409C-BE32-E72D297353CC}">
              <c16:uniqueId val="{00000002-EC3C-4192-8EEB-B7A35BF0A2D9}"/>
            </c:ext>
          </c:extLst>
        </c:ser>
        <c:dLbls>
          <c:showLegendKey val="0"/>
          <c:showVal val="0"/>
          <c:showCatName val="0"/>
          <c:showSerName val="0"/>
          <c:showPercent val="0"/>
          <c:showBubbleSize val="0"/>
        </c:dLbls>
        <c:gapWidth val="50"/>
        <c:axId val="711725824"/>
        <c:axId val="711731400"/>
      </c:barChart>
      <c:lineChart>
        <c:grouping val="standard"/>
        <c:varyColors val="0"/>
        <c:ser>
          <c:idx val="0"/>
          <c:order val="0"/>
          <c:tx>
            <c:strRef>
              <c:f>'27_birthsex'!$B$17</c:f>
              <c:strCache>
                <c:ptCount val="1"/>
                <c:pt idx="0">
                  <c:v>Male</c:v>
                </c:pt>
              </c:strCache>
            </c:strRef>
          </c:tx>
          <c:spPr>
            <a:ln w="28575" cap="rnd">
              <a:noFill/>
              <a:round/>
            </a:ln>
            <a:effectLst/>
          </c:spPr>
          <c:marker>
            <c:symbol val="circle"/>
            <c:size val="10"/>
            <c:spPr>
              <a:solidFill>
                <a:schemeClr val="accent1"/>
              </a:solidFill>
              <a:ln w="9525">
                <a:solidFill>
                  <a:schemeClr val="accent1"/>
                </a:solidFill>
              </a:ln>
              <a:effectLst/>
            </c:spPr>
          </c:marker>
          <c:cat>
            <c:strRef>
              <c:f>'27_birthsex'!$A$18:$A$28</c:f>
              <c:strCache>
                <c:ptCount val="11"/>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strCache>
            </c:strRef>
          </c:cat>
          <c:val>
            <c:numRef>
              <c:f>'27_birthsex'!$B$18:$B$28</c:f>
              <c:numCache>
                <c:formatCode>General</c:formatCode>
                <c:ptCount val="11"/>
                <c:pt idx="0">
                  <c:v>0.52200000000000002</c:v>
                </c:pt>
                <c:pt idx="1">
                  <c:v>0.49099999999999999</c:v>
                </c:pt>
                <c:pt idx="2">
                  <c:v>0.45299999999999996</c:v>
                </c:pt>
                <c:pt idx="3">
                  <c:v>0.52400000000000002</c:v>
                </c:pt>
                <c:pt idx="4">
                  <c:v>0.51100000000000001</c:v>
                </c:pt>
                <c:pt idx="5">
                  <c:v>0.48599999999999999</c:v>
                </c:pt>
                <c:pt idx="6">
                  <c:v>0.49399999999999999</c:v>
                </c:pt>
                <c:pt idx="7">
                  <c:v>0.498</c:v>
                </c:pt>
                <c:pt idx="8">
                  <c:v>0.54200000000000004</c:v>
                </c:pt>
                <c:pt idx="9">
                  <c:v>0.46600000000000003</c:v>
                </c:pt>
                <c:pt idx="10">
                  <c:v>0.52300000000000002</c:v>
                </c:pt>
              </c:numCache>
            </c:numRef>
          </c:val>
          <c:smooth val="0"/>
          <c:extLst>
            <c:ext xmlns:c16="http://schemas.microsoft.com/office/drawing/2014/chart" uri="{C3380CC4-5D6E-409C-BE32-E72D297353CC}">
              <c16:uniqueId val="{00000000-EC3C-4192-8EEB-B7A35BF0A2D9}"/>
            </c:ext>
          </c:extLst>
        </c:ser>
        <c:ser>
          <c:idx val="1"/>
          <c:order val="1"/>
          <c:tx>
            <c:strRef>
              <c:f>'27_birthsex'!$C$17</c:f>
              <c:strCache>
                <c:ptCount val="1"/>
                <c:pt idx="0">
                  <c:v>Female</c:v>
                </c:pt>
              </c:strCache>
            </c:strRef>
          </c:tx>
          <c:spPr>
            <a:ln w="28575" cap="rnd">
              <a:noFill/>
              <a:round/>
            </a:ln>
            <a:effectLst/>
          </c:spPr>
          <c:marker>
            <c:symbol val="circle"/>
            <c:size val="10"/>
            <c:spPr>
              <a:solidFill>
                <a:schemeClr val="accent2"/>
              </a:solidFill>
              <a:ln w="9525">
                <a:solidFill>
                  <a:schemeClr val="accent2"/>
                </a:solidFill>
              </a:ln>
              <a:effectLst/>
            </c:spPr>
          </c:marker>
          <c:cat>
            <c:strRef>
              <c:f>'27_birthsex'!$A$18:$A$28</c:f>
              <c:strCache>
                <c:ptCount val="11"/>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strCache>
            </c:strRef>
          </c:cat>
          <c:val>
            <c:numRef>
              <c:f>'27_birthsex'!$C$18:$C$28</c:f>
              <c:numCache>
                <c:formatCode>General</c:formatCode>
                <c:ptCount val="11"/>
                <c:pt idx="0">
                  <c:v>0.47799999999999998</c:v>
                </c:pt>
                <c:pt idx="1">
                  <c:v>0.50900000000000001</c:v>
                </c:pt>
                <c:pt idx="2">
                  <c:v>0.54700000000000004</c:v>
                </c:pt>
                <c:pt idx="3">
                  <c:v>0.47600000000000003</c:v>
                </c:pt>
                <c:pt idx="4">
                  <c:v>0.48899999999999999</c:v>
                </c:pt>
                <c:pt idx="5">
                  <c:v>0.51400000000000001</c:v>
                </c:pt>
                <c:pt idx="6">
                  <c:v>0.50600000000000001</c:v>
                </c:pt>
                <c:pt idx="7">
                  <c:v>0.502</c:v>
                </c:pt>
                <c:pt idx="8">
                  <c:v>0.45799999999999996</c:v>
                </c:pt>
                <c:pt idx="9">
                  <c:v>0.53400000000000003</c:v>
                </c:pt>
                <c:pt idx="10">
                  <c:v>0.47700000000000004</c:v>
                </c:pt>
              </c:numCache>
            </c:numRef>
          </c:val>
          <c:smooth val="0"/>
          <c:extLst>
            <c:ext xmlns:c16="http://schemas.microsoft.com/office/drawing/2014/chart" uri="{C3380CC4-5D6E-409C-BE32-E72D297353CC}">
              <c16:uniqueId val="{00000001-EC3C-4192-8EEB-B7A35BF0A2D9}"/>
            </c:ext>
          </c:extLst>
        </c:ser>
        <c:dLbls>
          <c:showLegendKey val="0"/>
          <c:showVal val="0"/>
          <c:showCatName val="0"/>
          <c:showSerName val="0"/>
          <c:showPercent val="0"/>
          <c:showBubbleSize val="0"/>
        </c:dLbls>
        <c:marker val="1"/>
        <c:smooth val="0"/>
        <c:axId val="711711720"/>
        <c:axId val="711724512"/>
      </c:lineChart>
      <c:catAx>
        <c:axId val="7117117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11724512"/>
        <c:crosses val="autoZero"/>
        <c:auto val="1"/>
        <c:lblAlgn val="ctr"/>
        <c:lblOffset val="100"/>
        <c:noMultiLvlLbl val="0"/>
      </c:catAx>
      <c:valAx>
        <c:axId val="7117245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rPr>
                  <a:t>Percentage of births</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11711720"/>
        <c:crosses val="autoZero"/>
        <c:crossBetween val="between"/>
      </c:valAx>
      <c:valAx>
        <c:axId val="711731400"/>
        <c:scaling>
          <c:orientation val="minMax"/>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rPr>
                  <a:t>Number of births</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11725824"/>
        <c:crosses val="max"/>
        <c:crossBetween val="between"/>
      </c:valAx>
      <c:catAx>
        <c:axId val="711725824"/>
        <c:scaling>
          <c:orientation val="minMax"/>
        </c:scaling>
        <c:delete val="1"/>
        <c:axPos val="b"/>
        <c:numFmt formatCode="General" sourceLinked="1"/>
        <c:majorTickMark val="out"/>
        <c:minorTickMark val="none"/>
        <c:tickLblPos val="nextTo"/>
        <c:crossAx val="711731400"/>
        <c:crosses val="autoZero"/>
        <c:auto val="1"/>
        <c:lblAlgn val="ctr"/>
        <c:lblOffset val="100"/>
        <c:noMultiLvlLbl val="0"/>
      </c:catAx>
      <c:spPr>
        <a:noFill/>
        <a:ln>
          <a:noFill/>
        </a:ln>
        <a:effectLst/>
      </c:spPr>
    </c:plotArea>
    <c:legend>
      <c:legendPos val="t"/>
      <c:layout>
        <c:manualLayout>
          <c:xMode val="edge"/>
          <c:yMode val="edge"/>
          <c:x val="0.33422680876101407"/>
          <c:y val="0.12268413225021851"/>
          <c:w val="0.3315463824779718"/>
          <c:h val="5.1462444417283974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solidFill>
                  <a:sysClr val="windowText" lastClr="000000"/>
                </a:solidFill>
              </a:rPr>
              <a:t>Percentage of very low, low and missing birthweight by province</a:t>
            </a:r>
          </a:p>
        </c:rich>
      </c:tx>
      <c:layout>
        <c:manualLayout>
          <c:xMode val="edge"/>
          <c:yMode val="edge"/>
          <c:x val="0.2296115873323154"/>
          <c:y val="7.6702840813521198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3680194321355104"/>
          <c:y val="0.19875366943068676"/>
          <c:w val="0.53253919084196966"/>
          <c:h val="0.64739583286149005"/>
        </c:manualLayout>
      </c:layout>
      <c:barChart>
        <c:barDir val="bar"/>
        <c:grouping val="percentStacked"/>
        <c:varyColors val="0"/>
        <c:ser>
          <c:idx val="0"/>
          <c:order val="0"/>
          <c:tx>
            <c:strRef>
              <c:f>'28_bweight'!$B$1</c:f>
              <c:strCache>
                <c:ptCount val="1"/>
                <c:pt idx="0">
                  <c:v>Very low</c:v>
                </c:pt>
              </c:strCache>
            </c:strRef>
          </c:tx>
          <c:spPr>
            <a:solidFill>
              <a:schemeClr val="accent1"/>
            </a:solidFill>
            <a:ln>
              <a:noFill/>
            </a:ln>
            <a:effectLst/>
          </c:spPr>
          <c:invertIfNegative val="0"/>
          <c:dLbls>
            <c:dLbl>
              <c:idx val="1"/>
              <c:layout>
                <c:manualLayout>
                  <c:x val="4.1698712341518222E-2"/>
                  <c:y val="2.982363791717677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AD-4AE5-BB1B-D10BBFA8421E}"/>
                </c:ext>
              </c:extLst>
            </c:dLbl>
            <c:dLbl>
              <c:idx val="2"/>
              <c:layout>
                <c:manualLayout>
                  <c:x val="5.0623776625417144E-2"/>
                  <c:y val="-3.787303779102278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AD-4AE5-BB1B-D10BBFA8421E}"/>
                </c:ext>
              </c:extLst>
            </c:dLbl>
            <c:dLbl>
              <c:idx val="3"/>
              <c:layout>
                <c:manualLayout>
                  <c:x val="5.1422580400260105E-2"/>
                  <c:y val="3.4719284061781101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AD-4AE5-BB1B-D10BBFA8421E}"/>
                </c:ext>
              </c:extLst>
            </c:dLbl>
            <c:dLbl>
              <c:idx val="4"/>
              <c:layout>
                <c:manualLayout>
                  <c:x val="5.3691084095552774E-2"/>
                  <c:y val="6.9438568123562202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AD-4AE5-BB1B-D10BBFA8421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'28_bweight'!$A$2:$A$13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'28_bweight'!$B$2:$B$13</c:f>
              <c:numCache>
                <c:formatCode>General</c:formatCode>
                <c:ptCount val="12"/>
                <c:pt idx="0">
                  <c:v>9.0000000000000011E-3</c:v>
                </c:pt>
                <c:pt idx="1">
                  <c:v>4.9000000000000002E-2</c:v>
                </c:pt>
                <c:pt idx="2">
                  <c:v>4.4999999999999998E-2</c:v>
                </c:pt>
                <c:pt idx="3">
                  <c:v>4.2000000000000003E-2</c:v>
                </c:pt>
                <c:pt idx="4">
                  <c:v>6.3E-2</c:v>
                </c:pt>
                <c:pt idx="5">
                  <c:v>2.8999999999999998E-2</c:v>
                </c:pt>
                <c:pt idx="6">
                  <c:v>2.4E-2</c:v>
                </c:pt>
                <c:pt idx="7">
                  <c:v>2.3E-2</c:v>
                </c:pt>
                <c:pt idx="8">
                  <c:v>8.0000000000000002E-3</c:v>
                </c:pt>
                <c:pt idx="9">
                  <c:v>1.2E-2</c:v>
                </c:pt>
                <c:pt idx="10">
                  <c:v>5.0000000000000001E-3</c:v>
                </c:pt>
                <c:pt idx="11">
                  <c:v>3.2000000000000001E-2</c:v>
                </c:pt>
              </c:numCache>
            </c:numRef>
          </c:val>
          <c:extLst>
            <c:ext xmlns:c16="http://schemas.microsoft.com/office/drawing/2014/chart" uri="{C3380CC4-5D6E-409C-BE32-E72D297353CC}">
              <c16:uniqueId val="{0000000C-64DA-44FD-AC0B-16F85977D7FB}"/>
            </c:ext>
          </c:extLst>
        </c:ser>
        <c:ser>
          <c:idx val="1"/>
          <c:order val="1"/>
          <c:tx>
            <c:strRef>
              <c:f>'28_bweight'!$C$1</c:f>
              <c:strCache>
                <c:ptCount val="1"/>
                <c:pt idx="0">
                  <c:v>vl_neg</c:v>
                </c:pt>
              </c:strCache>
            </c:strRef>
          </c:tx>
          <c:spPr>
            <a:solidFill>
              <a:schemeClr val="bg1"/>
            </a:solidFill>
            <a:ln>
              <a:solidFill>
                <a:schemeClr val="bg1"/>
              </a:solidFill>
            </a:ln>
            <a:effectLst/>
          </c:spPr>
          <c:invertIfNegative val="0"/>
          <c:cat>
            <c:strRef>
              <c:f>'28_bweight'!$A$2:$A$13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'28_bweight'!$C$2:$C$13</c:f>
              <c:numCache>
                <c:formatCode>General</c:formatCode>
                <c:ptCount val="12"/>
                <c:pt idx="0">
                  <c:v>0.32100000000000001</c:v>
                </c:pt>
                <c:pt idx="1">
                  <c:v>0.28100000000000003</c:v>
                </c:pt>
                <c:pt idx="2">
                  <c:v>0.28500000000000003</c:v>
                </c:pt>
                <c:pt idx="3">
                  <c:v>0.28800000000000003</c:v>
                </c:pt>
                <c:pt idx="4">
                  <c:v>0.26700000000000002</c:v>
                </c:pt>
                <c:pt idx="5">
                  <c:v>0.30100000000000005</c:v>
                </c:pt>
                <c:pt idx="6">
                  <c:v>0.30599999999999999</c:v>
                </c:pt>
                <c:pt idx="7">
                  <c:v>0.307</c:v>
                </c:pt>
                <c:pt idx="8">
                  <c:v>0.32200000000000001</c:v>
                </c:pt>
                <c:pt idx="9">
                  <c:v>0.318</c:v>
                </c:pt>
                <c:pt idx="10">
                  <c:v>0.32500000000000001</c:v>
                </c:pt>
                <c:pt idx="11">
                  <c:v>0.29800000000000004</c:v>
                </c:pt>
              </c:numCache>
            </c:numRef>
          </c:val>
          <c:extLst>
            <c:ext xmlns:c16="http://schemas.microsoft.com/office/drawing/2014/chart" uri="{C3380CC4-5D6E-409C-BE32-E72D297353CC}">
              <c16:uniqueId val="{0000000D-64DA-44FD-AC0B-16F85977D7FB}"/>
            </c:ext>
          </c:extLst>
        </c:ser>
        <c:ser>
          <c:idx val="2"/>
          <c:order val="2"/>
          <c:tx>
            <c:strRef>
              <c:f>'28_bweight'!$D$1</c:f>
              <c:strCache>
                <c:ptCount val="1"/>
                <c:pt idx="0">
                  <c:v>Low</c:v>
                </c:pt>
              </c:strCache>
            </c:strRef>
          </c:tx>
          <c:spPr>
            <a:solidFill>
              <a:schemeClr val="accent1">
                <a:lumMod val="60000"/>
                <a:lumOff val="40000"/>
              </a:schemeClr>
            </a:solidFill>
            <a:ln>
              <a:solidFill>
                <a:schemeClr val="accent1">
                  <a:lumMod val="60000"/>
                  <a:lumOff val="40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'28_bweight'!$A$2:$A$13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'28_bweight'!$D$2:$D$13</c:f>
              <c:numCache>
                <c:formatCode>General</c:formatCode>
                <c:ptCount val="12"/>
                <c:pt idx="0">
                  <c:v>0.125</c:v>
                </c:pt>
                <c:pt idx="1">
                  <c:v>0.13699999999999998</c:v>
                </c:pt>
                <c:pt idx="2">
                  <c:v>0.107</c:v>
                </c:pt>
                <c:pt idx="3">
                  <c:v>0.13900000000000001</c:v>
                </c:pt>
                <c:pt idx="4">
                  <c:v>0.16399999999999998</c:v>
                </c:pt>
                <c:pt idx="5">
                  <c:v>9.6000000000000002E-2</c:v>
                </c:pt>
                <c:pt idx="6">
                  <c:v>0.11900000000000001</c:v>
                </c:pt>
                <c:pt idx="7">
                  <c:v>0.10800000000000001</c:v>
                </c:pt>
                <c:pt idx="8">
                  <c:v>6.9000000000000006E-2</c:v>
                </c:pt>
                <c:pt idx="9">
                  <c:v>0.105</c:v>
                </c:pt>
                <c:pt idx="10">
                  <c:v>9.0999999999999998E-2</c:v>
                </c:pt>
                <c:pt idx="11">
                  <c:v>0.11900000000000001</c:v>
                </c:pt>
              </c:numCache>
            </c:numRef>
          </c:val>
          <c:extLst>
            <c:ext xmlns:c16="http://schemas.microsoft.com/office/drawing/2014/chart" uri="{C3380CC4-5D6E-409C-BE32-E72D297353CC}">
              <c16:uniqueId val="{0000001A-64DA-44FD-AC0B-16F85977D7FB}"/>
            </c:ext>
          </c:extLst>
        </c:ser>
        <c:ser>
          <c:idx val="3"/>
          <c:order val="3"/>
          <c:tx>
            <c:strRef>
              <c:f>'28_bweight'!$E$1</c:f>
              <c:strCache>
                <c:ptCount val="1"/>
                <c:pt idx="0">
                  <c:v>l_neg</c:v>
                </c:pt>
              </c:strCache>
            </c:strRef>
          </c:tx>
          <c:spPr>
            <a:solidFill>
              <a:schemeClr val="bg1"/>
            </a:solidFill>
            <a:ln>
              <a:solidFill>
                <a:schemeClr val="bg1"/>
              </a:solidFill>
            </a:ln>
            <a:effectLst/>
          </c:spPr>
          <c:invertIfNegative val="0"/>
          <c:cat>
            <c:strRef>
              <c:f>'28_bweight'!$A$2:$A$13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'28_bweight'!$E$2:$E$13</c:f>
              <c:numCache>
                <c:formatCode>General</c:formatCode>
                <c:ptCount val="12"/>
                <c:pt idx="0">
                  <c:v>0.20500000000000002</c:v>
                </c:pt>
                <c:pt idx="1">
                  <c:v>0.19300000000000003</c:v>
                </c:pt>
                <c:pt idx="2">
                  <c:v>0.22300000000000003</c:v>
                </c:pt>
                <c:pt idx="3">
                  <c:v>0.191</c:v>
                </c:pt>
                <c:pt idx="4">
                  <c:v>0.16600000000000004</c:v>
                </c:pt>
                <c:pt idx="5">
                  <c:v>0.23400000000000001</c:v>
                </c:pt>
                <c:pt idx="6">
                  <c:v>0.21100000000000002</c:v>
                </c:pt>
                <c:pt idx="7">
                  <c:v>0.222</c:v>
                </c:pt>
                <c:pt idx="8">
                  <c:v>0.26100000000000001</c:v>
                </c:pt>
                <c:pt idx="9">
                  <c:v>0.22500000000000003</c:v>
                </c:pt>
                <c:pt idx="10">
                  <c:v>0.23900000000000002</c:v>
                </c:pt>
                <c:pt idx="11">
                  <c:v>0.21100000000000002</c:v>
                </c:pt>
              </c:numCache>
            </c:numRef>
          </c:val>
          <c:extLst>
            <c:ext xmlns:c16="http://schemas.microsoft.com/office/drawing/2014/chart" uri="{C3380CC4-5D6E-409C-BE32-E72D297353CC}">
              <c16:uniqueId val="{0000001B-64DA-44FD-AC0B-16F85977D7FB}"/>
            </c:ext>
          </c:extLst>
        </c:ser>
        <c:ser>
          <c:idx val="4"/>
          <c:order val="4"/>
          <c:tx>
            <c:strRef>
              <c:f>'28_bweight'!$F$1</c:f>
              <c:strCache>
                <c:ptCount val="1"/>
                <c:pt idx="0">
                  <c:v>Missing</c:v>
                </c:pt>
              </c:strCache>
            </c:strRef>
          </c:tx>
          <c:spPr>
            <a:solidFill>
              <a:schemeClr val="bg1">
                <a:lumMod val="85000"/>
              </a:schemeClr>
            </a:solidFill>
            <a:ln>
              <a:solidFill>
                <a:schemeClr val="bg1">
                  <a:lumMod val="85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'28_bweight'!$A$2:$A$13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'28_bweight'!$F$2:$F$13</c:f>
              <c:numCache>
                <c:formatCode>General</c:formatCode>
                <c:ptCount val="12"/>
                <c:pt idx="0">
                  <c:v>1E-3</c:v>
                </c:pt>
                <c:pt idx="1">
                  <c:v>0.218</c:v>
                </c:pt>
                <c:pt idx="2">
                  <c:v>0.06</c:v>
                </c:pt>
                <c:pt idx="3">
                  <c:v>0.151</c:v>
                </c:pt>
                <c:pt idx="4">
                  <c:v>0.16699999999999998</c:v>
                </c:pt>
                <c:pt idx="5">
                  <c:v>4.0999999999999995E-2</c:v>
                </c:pt>
                <c:pt idx="6">
                  <c:v>7.6999999999999999E-2</c:v>
                </c:pt>
                <c:pt idx="7">
                  <c:v>7.0999999999999994E-2</c:v>
                </c:pt>
                <c:pt idx="8">
                  <c:v>3.6000000000000004E-2</c:v>
                </c:pt>
                <c:pt idx="9">
                  <c:v>0</c:v>
                </c:pt>
                <c:pt idx="10">
                  <c:v>0</c:v>
                </c:pt>
                <c:pt idx="11">
                  <c:v>8.199999999999999E-2</c:v>
                </c:pt>
              </c:numCache>
            </c:numRef>
          </c:val>
          <c:extLst>
            <c:ext xmlns:c16="http://schemas.microsoft.com/office/drawing/2014/chart" uri="{C3380CC4-5D6E-409C-BE32-E72D297353CC}">
              <c16:uniqueId val="{00000028-64DA-44FD-AC0B-16F85977D7FB}"/>
            </c:ext>
          </c:extLst>
        </c:ser>
        <c:ser>
          <c:idx val="5"/>
          <c:order val="5"/>
          <c:tx>
            <c:strRef>
              <c:f>'28_bweight'!$G$1</c:f>
              <c:strCache>
                <c:ptCount val="1"/>
                <c:pt idx="0">
                  <c:v>miss_neg</c:v>
                </c:pt>
              </c:strCache>
            </c:strRef>
          </c:tx>
          <c:spPr>
            <a:solidFill>
              <a:sysClr val="window" lastClr="FFFFFF"/>
            </a:solidFill>
            <a:ln>
              <a:solidFill>
                <a:schemeClr val="bg1"/>
              </a:solidFill>
            </a:ln>
            <a:effectLst/>
          </c:spPr>
          <c:invertIfNegative val="0"/>
          <c:cat>
            <c:strRef>
              <c:f>'28_bweight'!$A$2:$A$13</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'28_bweight'!$G$2:$G$13</c:f>
              <c:numCache>
                <c:formatCode>General</c:formatCode>
                <c:ptCount val="12"/>
                <c:pt idx="0">
                  <c:v>0.33900000000000002</c:v>
                </c:pt>
                <c:pt idx="1">
                  <c:v>0.12200000000000003</c:v>
                </c:pt>
                <c:pt idx="2">
                  <c:v>0.28000000000000003</c:v>
                </c:pt>
                <c:pt idx="3">
                  <c:v>0.18900000000000003</c:v>
                </c:pt>
                <c:pt idx="4">
                  <c:v>0.17300000000000004</c:v>
                </c:pt>
                <c:pt idx="5">
                  <c:v>0.29900000000000004</c:v>
                </c:pt>
                <c:pt idx="6">
                  <c:v>0.26300000000000001</c:v>
                </c:pt>
                <c:pt idx="7">
                  <c:v>0.26900000000000002</c:v>
                </c:pt>
                <c:pt idx="8">
                  <c:v>0.30400000000000005</c:v>
                </c:pt>
                <c:pt idx="9">
                  <c:v>0.34</c:v>
                </c:pt>
                <c:pt idx="10">
                  <c:v>0.34</c:v>
                </c:pt>
                <c:pt idx="11">
                  <c:v>0.25800000000000001</c:v>
                </c:pt>
              </c:numCache>
            </c:numRef>
          </c:val>
          <c:extLst>
            <c:ext xmlns:c16="http://schemas.microsoft.com/office/drawing/2014/chart" uri="{C3380CC4-5D6E-409C-BE32-E72D297353CC}">
              <c16:uniqueId val="{00000029-64DA-44FD-AC0B-16F85977D7FB}"/>
            </c:ext>
          </c:extLst>
        </c:ser>
        <c:dLbls>
          <c:showLegendKey val="0"/>
          <c:showVal val="0"/>
          <c:showCatName val="0"/>
          <c:showSerName val="0"/>
          <c:showPercent val="0"/>
          <c:showBubbleSize val="0"/>
        </c:dLbls>
        <c:gapWidth val="50"/>
        <c:overlap val="100"/>
        <c:axId val="542628192"/>
        <c:axId val="542626880"/>
      </c:barChart>
      <c:catAx>
        <c:axId val="54262819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542626880"/>
        <c:crosses val="autoZero"/>
        <c:auto val="1"/>
        <c:lblAlgn val="ctr"/>
        <c:lblOffset val="100"/>
        <c:noMultiLvlLbl val="0"/>
      </c:catAx>
      <c:valAx>
        <c:axId val="542626880"/>
        <c:scaling>
          <c:orientation val="minMax"/>
        </c:scaling>
        <c:delete val="1"/>
        <c:axPos val="t"/>
        <c:numFmt formatCode="0%" sourceLinked="1"/>
        <c:majorTickMark val="none"/>
        <c:minorTickMark val="none"/>
        <c:tickLblPos val="nextTo"/>
        <c:crossAx val="542628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ysClr val="windowText" lastClr="000000"/>
                </a:solidFill>
              </a:rPr>
              <a:t>Birthweight</a:t>
            </a:r>
            <a:r>
              <a:rPr lang="en-US" baseline="0">
                <a:solidFill>
                  <a:sysClr val="windowText" lastClr="000000"/>
                </a:solidFill>
              </a:rPr>
              <a:t> percentage distribution by province</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570288415715556"/>
          <c:y val="0.20157181136254623"/>
          <c:w val="0.7634032696037063"/>
          <c:h val="0.68949179187499843"/>
        </c:manualLayout>
      </c:layout>
      <c:barChart>
        <c:barDir val="bar"/>
        <c:grouping val="stacked"/>
        <c:varyColors val="0"/>
        <c:ser>
          <c:idx val="0"/>
          <c:order val="0"/>
          <c:tx>
            <c:strRef>
              <c:f>'28_bweight'!$B$17</c:f>
              <c:strCache>
                <c:ptCount val="1"/>
                <c:pt idx="0">
                  <c:v>Very low</c:v>
                </c:pt>
              </c:strCache>
            </c:strRef>
          </c:tx>
          <c:spPr>
            <a:solidFill>
              <a:srgbClr val="428499">
                <a:alpha val="40000"/>
              </a:srgbClr>
            </a:solidFill>
            <a:ln>
              <a:noFill/>
            </a:ln>
            <a:effectLst/>
          </c:spPr>
          <c:invertIfNegative val="0"/>
          <c:dLbls>
            <c:dLbl>
              <c:idx val="0"/>
              <c:layout>
                <c:manualLayout>
                  <c:x val="7.530037483735986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F0-45E8-A63E-9CD779098E97}"/>
                </c:ext>
              </c:extLst>
            </c:dLbl>
            <c:dLbl>
              <c:idx val="5"/>
              <c:layout>
                <c:manualLayout>
                  <c:x val="6.2819317426174607E-3"/>
                  <c:y val="5.9003530028253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F0-45E8-A63E-9CD779098E97}"/>
                </c:ext>
              </c:extLst>
            </c:dLbl>
            <c:dLbl>
              <c:idx val="6"/>
              <c:layout>
                <c:manualLayout>
                  <c:x val="6.149889624538764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F0-45E8-A63E-9CD779098E97}"/>
                </c:ext>
              </c:extLst>
            </c:dLbl>
            <c:dLbl>
              <c:idx val="7"/>
              <c:layout>
                <c:manualLayout>
                  <c:x val="5.768170408186387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F0-45E8-A63E-9CD779098E97}"/>
                </c:ext>
              </c:extLst>
            </c:dLbl>
            <c:dLbl>
              <c:idx val="8"/>
              <c:layout>
                <c:manualLayout>
                  <c:x val="7.1483182673836108E-3"/>
                  <c:y val="1.1800706005650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F0-45E8-A63E-9CD779098E97}"/>
                </c:ext>
              </c:extLst>
            </c:dLbl>
            <c:dLbl>
              <c:idx val="9"/>
              <c:layout>
                <c:manualLayout>
                  <c:x val="3.344727423824886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F0-45E8-A63E-9CD779098E97}"/>
                </c:ext>
              </c:extLst>
            </c:dLbl>
            <c:dLbl>
              <c:idx val="10"/>
              <c:layout>
                <c:manualLayout>
                  <c:x val="1.4885790561618177E-2"/>
                  <c:y val="2.5341823193790983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F0-45E8-A63E-9CD779098E97}"/>
                </c:ext>
              </c:extLst>
            </c:dLbl>
            <c:dLbl>
              <c:idx val="11"/>
              <c:layout>
                <c:manualLayout>
                  <c:x val="3.8742612145580913E-3"/>
                  <c:y val="1.1800706005650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F0-45E8-A63E-9CD779098E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'28_bweight'!$A$18:$A$29</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'28_bweight'!$B$18:$B$29</c:f>
              <c:numCache>
                <c:formatCode>0.0</c:formatCode>
                <c:ptCount val="12"/>
                <c:pt idx="0">
                  <c:v>0.9</c:v>
                </c:pt>
                <c:pt idx="1">
                  <c:v>4.9000000000000004</c:v>
                </c:pt>
                <c:pt idx="2">
                  <c:v>4.5</c:v>
                </c:pt>
                <c:pt idx="3">
                  <c:v>4.2</c:v>
                </c:pt>
                <c:pt idx="4">
                  <c:v>6.3</c:v>
                </c:pt>
                <c:pt idx="5">
                  <c:v>2.9</c:v>
                </c:pt>
                <c:pt idx="6">
                  <c:v>2.4</c:v>
                </c:pt>
                <c:pt idx="7">
                  <c:v>2.2999999999999998</c:v>
                </c:pt>
                <c:pt idx="8">
                  <c:v>0.8</c:v>
                </c:pt>
                <c:pt idx="9">
                  <c:v>1.2</c:v>
                </c:pt>
                <c:pt idx="10">
                  <c:v>0.5</c:v>
                </c:pt>
                <c:pt idx="11">
                  <c:v>3.2</c:v>
                </c:pt>
              </c:numCache>
            </c:numRef>
          </c:val>
          <c:extLst>
            <c:ext xmlns:c16="http://schemas.microsoft.com/office/drawing/2014/chart" uri="{C3380CC4-5D6E-409C-BE32-E72D297353CC}">
              <c16:uniqueId val="{00000000-5AAD-6641-8C20-E4F97305BAF3}"/>
            </c:ext>
          </c:extLst>
        </c:ser>
        <c:ser>
          <c:idx val="1"/>
          <c:order val="1"/>
          <c:tx>
            <c:strRef>
              <c:f>'28_bweight'!$C$17</c:f>
              <c:strCache>
                <c:ptCount val="1"/>
                <c:pt idx="0">
                  <c:v>Low</c:v>
                </c:pt>
              </c:strCache>
            </c:strRef>
          </c:tx>
          <c:spPr>
            <a:solidFill>
              <a:srgbClr val="428499">
                <a:alpha val="60000"/>
              </a:srgbClr>
            </a:solidFill>
            <a:ln>
              <a:noFill/>
            </a:ln>
            <a:effectLst/>
          </c:spPr>
          <c:invertIfNegative val="0"/>
          <c:dLbls>
            <c:dLbl>
              <c:idx val="8"/>
              <c:layout>
                <c:manualLayout>
                  <c:x val="1.2655812414145323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F0-45E8-A63E-9CD779098E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'28_bweight'!$A$18:$A$29</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'28_bweight'!$C$18:$C$29</c:f>
              <c:numCache>
                <c:formatCode>General</c:formatCode>
                <c:ptCount val="12"/>
                <c:pt idx="0">
                  <c:v>12.5</c:v>
                </c:pt>
                <c:pt idx="1">
                  <c:v>13.7</c:v>
                </c:pt>
                <c:pt idx="2">
                  <c:v>10.7</c:v>
                </c:pt>
                <c:pt idx="3">
                  <c:v>13.9</c:v>
                </c:pt>
                <c:pt idx="4">
                  <c:v>16.399999999999999</c:v>
                </c:pt>
                <c:pt idx="5">
                  <c:v>9.6</c:v>
                </c:pt>
                <c:pt idx="6">
                  <c:v>11.9</c:v>
                </c:pt>
                <c:pt idx="7">
                  <c:v>10.8</c:v>
                </c:pt>
                <c:pt idx="8">
                  <c:v>6.9</c:v>
                </c:pt>
                <c:pt idx="9">
                  <c:v>10.5</c:v>
                </c:pt>
                <c:pt idx="10">
                  <c:v>9.1</c:v>
                </c:pt>
                <c:pt idx="11">
                  <c:v>11.9</c:v>
                </c:pt>
              </c:numCache>
            </c:numRef>
          </c:val>
          <c:extLst>
            <c:ext xmlns:c16="http://schemas.microsoft.com/office/drawing/2014/chart" uri="{C3380CC4-5D6E-409C-BE32-E72D297353CC}">
              <c16:uniqueId val="{00000001-5AAD-6641-8C20-E4F97305BAF3}"/>
            </c:ext>
          </c:extLst>
        </c:ser>
        <c:ser>
          <c:idx val="2"/>
          <c:order val="2"/>
          <c:tx>
            <c:strRef>
              <c:f>'28_bweight'!$D$17</c:f>
              <c:strCache>
                <c:ptCount val="1"/>
                <c:pt idx="0">
                  <c:v>Normal</c:v>
                </c:pt>
              </c:strCache>
            </c:strRef>
          </c:tx>
          <c:spPr>
            <a:solidFill>
              <a:srgbClr val="42849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'28_bweight'!$A$18:$A$29</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'28_bweight'!$D$18:$D$29</c:f>
              <c:numCache>
                <c:formatCode>General</c:formatCode>
                <c:ptCount val="12"/>
                <c:pt idx="0">
                  <c:v>86.5</c:v>
                </c:pt>
                <c:pt idx="1">
                  <c:v>59.5</c:v>
                </c:pt>
                <c:pt idx="2">
                  <c:v>78.7</c:v>
                </c:pt>
                <c:pt idx="3">
                  <c:v>66.8</c:v>
                </c:pt>
                <c:pt idx="4">
                  <c:v>60.6</c:v>
                </c:pt>
                <c:pt idx="5">
                  <c:v>83.4</c:v>
                </c:pt>
                <c:pt idx="6">
                  <c:v>77.900000000000006</c:v>
                </c:pt>
                <c:pt idx="7">
                  <c:v>79.8</c:v>
                </c:pt>
                <c:pt idx="8">
                  <c:v>88.8</c:v>
                </c:pt>
                <c:pt idx="9">
                  <c:v>88.2</c:v>
                </c:pt>
                <c:pt idx="10">
                  <c:v>90.4</c:v>
                </c:pt>
                <c:pt idx="11">
                  <c:v>76.8</c:v>
                </c:pt>
              </c:numCache>
            </c:numRef>
          </c:val>
          <c:extLst>
            <c:ext xmlns:c16="http://schemas.microsoft.com/office/drawing/2014/chart" uri="{C3380CC4-5D6E-409C-BE32-E72D297353CC}">
              <c16:uniqueId val="{00000002-5AAD-6641-8C20-E4F97305BAF3}"/>
            </c:ext>
          </c:extLst>
        </c:ser>
        <c:ser>
          <c:idx val="3"/>
          <c:order val="3"/>
          <c:tx>
            <c:strRef>
              <c:f>'28_bweight'!$E$17</c:f>
              <c:strCache>
                <c:ptCount val="1"/>
                <c:pt idx="0">
                  <c:v>UnKnown</c:v>
                </c:pt>
              </c:strCache>
            </c:strRef>
          </c:tx>
          <c:spPr>
            <a:solidFill>
              <a:schemeClr val="bg1">
                <a:lumMod val="75000"/>
              </a:schemeClr>
            </a:solidFill>
            <a:ln>
              <a:noFill/>
            </a:ln>
            <a:effectLst/>
          </c:spPr>
          <c:invertIfNegative val="0"/>
          <c:dLbls>
            <c:dLbl>
              <c:idx val="9"/>
              <c:delete val="1"/>
              <c:extLst>
                <c:ext xmlns:c15="http://schemas.microsoft.com/office/drawing/2012/chart" uri="{CE6537A1-D6FC-4f65-9D91-7224C49458BB}">
                  <c15:layout>
                    <c:manualLayout>
                      <c:w val="3.2999555921669733E-2"/>
                      <c:h val="4.4973426404853002E-2"/>
                    </c:manualLayout>
                  </c15:layout>
                </c:ext>
                <c:ext xmlns:c16="http://schemas.microsoft.com/office/drawing/2014/chart" uri="{C3380CC4-5D6E-409C-BE32-E72D297353CC}">
                  <c16:uniqueId val="{00000000-B5F0-45E8-A63E-9CD779098E97}"/>
                </c:ext>
              </c:extLst>
            </c:dLbl>
            <c:dLbl>
              <c:idx val="10"/>
              <c:delete val="1"/>
              <c:extLst>
                <c:ext xmlns:c15="http://schemas.microsoft.com/office/drawing/2012/chart" uri="{CE6537A1-D6FC-4f65-9D91-7224C49458BB}"/>
                <c:ext xmlns:c16="http://schemas.microsoft.com/office/drawing/2014/chart" uri="{C3380CC4-5D6E-409C-BE32-E72D297353CC}">
                  <c16:uniqueId val="{00000001-B5F0-45E8-A63E-9CD779098E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'28_bweight'!$A$18:$A$29</c:f>
              <c:strCache>
                <c:ptCount val="12"/>
                <c:pt idx="0">
                  <c:v>Province 1</c:v>
                </c:pt>
                <c:pt idx="1">
                  <c:v>Province 2</c:v>
                </c:pt>
                <c:pt idx="2">
                  <c:v>Province 3</c:v>
                </c:pt>
                <c:pt idx="3">
                  <c:v>Province 4</c:v>
                </c:pt>
                <c:pt idx="4">
                  <c:v>Province 5</c:v>
                </c:pt>
                <c:pt idx="5">
                  <c:v>Province 6</c:v>
                </c:pt>
                <c:pt idx="6">
                  <c:v>Province 7</c:v>
                </c:pt>
                <c:pt idx="7">
                  <c:v>Province 8</c:v>
                </c:pt>
                <c:pt idx="8">
                  <c:v>Province 9</c:v>
                </c:pt>
                <c:pt idx="9">
                  <c:v>Province 10</c:v>
                </c:pt>
                <c:pt idx="10">
                  <c:v>Province 11</c:v>
                </c:pt>
                <c:pt idx="11">
                  <c:v>Total </c:v>
                </c:pt>
              </c:strCache>
            </c:strRef>
          </c:cat>
          <c:val>
            <c:numRef>
              <c:f>'28_bweight'!$E$18:$E$29</c:f>
              <c:numCache>
                <c:formatCode>General</c:formatCode>
                <c:ptCount val="12"/>
                <c:pt idx="0">
                  <c:v>0.1</c:v>
                </c:pt>
                <c:pt idx="1">
                  <c:v>21.8</c:v>
                </c:pt>
                <c:pt idx="2">
                  <c:v>6</c:v>
                </c:pt>
                <c:pt idx="3">
                  <c:v>15.1</c:v>
                </c:pt>
                <c:pt idx="4">
                  <c:v>16.7</c:v>
                </c:pt>
                <c:pt idx="5">
                  <c:v>4.0999999999999996</c:v>
                </c:pt>
                <c:pt idx="6">
                  <c:v>7.7</c:v>
                </c:pt>
                <c:pt idx="7">
                  <c:v>7.1</c:v>
                </c:pt>
                <c:pt idx="8">
                  <c:v>3.6</c:v>
                </c:pt>
                <c:pt idx="9">
                  <c:v>0</c:v>
                </c:pt>
                <c:pt idx="10">
                  <c:v>0</c:v>
                </c:pt>
                <c:pt idx="11">
                  <c:v>8.1999999999999993</c:v>
                </c:pt>
              </c:numCache>
            </c:numRef>
          </c:val>
          <c:extLst>
            <c:ext xmlns:c16="http://schemas.microsoft.com/office/drawing/2014/chart" uri="{C3380CC4-5D6E-409C-BE32-E72D297353CC}">
              <c16:uniqueId val="{00000003-5AAD-6641-8C20-E4F97305BAF3}"/>
            </c:ext>
          </c:extLst>
        </c:ser>
        <c:dLbls>
          <c:showLegendKey val="0"/>
          <c:showVal val="0"/>
          <c:showCatName val="0"/>
          <c:showSerName val="0"/>
          <c:showPercent val="0"/>
          <c:showBubbleSize val="0"/>
        </c:dLbls>
        <c:gapWidth val="50"/>
        <c:overlap val="100"/>
        <c:axId val="882328047"/>
        <c:axId val="882328431"/>
      </c:barChart>
      <c:catAx>
        <c:axId val="88232804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82328431"/>
        <c:crosses val="autoZero"/>
        <c:auto val="1"/>
        <c:lblAlgn val="ctr"/>
        <c:lblOffset val="100"/>
        <c:noMultiLvlLbl val="0"/>
      </c:catAx>
      <c:valAx>
        <c:axId val="882328431"/>
        <c:scaling>
          <c:orientation val="minMax"/>
          <c:max val="100"/>
        </c:scaling>
        <c:delete val="1"/>
        <c:axPos val="t"/>
        <c:numFmt formatCode="0.0" sourceLinked="1"/>
        <c:majorTickMark val="none"/>
        <c:minorTickMark val="none"/>
        <c:tickLblPos val="nextTo"/>
        <c:crossAx val="882328047"/>
        <c:crosses val="autoZero"/>
        <c:crossBetween val="between"/>
        <c:majorUnit val="20"/>
      </c:valAx>
      <c:spPr>
        <a:noFill/>
        <a:ln>
          <a:noFill/>
        </a:ln>
        <a:effectLst/>
      </c:spPr>
    </c:plotArea>
    <c:legend>
      <c:legendPos val="t"/>
      <c:layout>
        <c:manualLayout>
          <c:xMode val="edge"/>
          <c:yMode val="edge"/>
          <c:x val="0.40281974071294879"/>
          <c:y val="0.13419713060926214"/>
          <c:w val="0.38927781238978187"/>
          <c:h val="6.183604257402257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69196077777725"/>
          <c:y val="0.21453425313030625"/>
          <c:w val="0.77264077174139567"/>
          <c:h val="0.74739898775252256"/>
        </c:manualLayout>
      </c:layout>
      <c:barChart>
        <c:barDir val="bar"/>
        <c:grouping val="percentStacked"/>
        <c:varyColors val="0"/>
        <c:ser>
          <c:idx val="0"/>
          <c:order val="0"/>
          <c:tx>
            <c:strRef>
              <c:f>'29_nnvaprov'!$C$1</c:f>
              <c:strCache>
                <c:ptCount val="1"/>
                <c:pt idx="0">
                  <c:v>IPRE</c:v>
                </c:pt>
              </c:strCache>
            </c:strRef>
          </c:tx>
          <c:spPr>
            <a:solidFill>
              <a:schemeClr val="bg1">
                <a:lumMod val="95000"/>
              </a:schemeClr>
            </a:solidFill>
            <a:ln>
              <a:solidFill>
                <a:schemeClr val="bg1">
                  <a:lumMod val="95000"/>
                </a:schemeClr>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'29_nnvaprov'!$A$2:$B$16</c:f>
              <c:multiLvlStrCache>
                <c:ptCount val="15"/>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lvl>
                <c:lvl>
                  <c:pt idx="0">
                    <c:v>Province 1</c:v>
                  </c:pt>
                  <c:pt idx="3">
                    <c:v>Province 2</c:v>
                  </c:pt>
                  <c:pt idx="6">
                    <c:v>Province 3</c:v>
                  </c:pt>
                  <c:pt idx="9">
                    <c:v>Province 4</c:v>
                  </c:pt>
                  <c:pt idx="12">
                    <c:v>Province 5</c:v>
                  </c:pt>
                </c:lvl>
              </c:multiLvlStrCache>
            </c:multiLvlStrRef>
          </c:cat>
          <c:val>
            <c:numRef>
              <c:f>'29_nnvaprov'!$C$2:$C$16</c:f>
              <c:numCache>
                <c:formatCode>0.00%</c:formatCode>
                <c:ptCount val="15"/>
                <c:pt idx="0">
                  <c:v>0.28000000000000003</c:v>
                </c:pt>
                <c:pt idx="1">
                  <c:v>0.14000000000000001</c:v>
                </c:pt>
                <c:pt idx="2">
                  <c:v>0.11</c:v>
                </c:pt>
                <c:pt idx="3">
                  <c:v>0.23</c:v>
                </c:pt>
                <c:pt idx="4">
                  <c:v>0.14000000000000001</c:v>
                </c:pt>
                <c:pt idx="5">
                  <c:v>0.12</c:v>
                </c:pt>
                <c:pt idx="6">
                  <c:v>0.15000000596046448</c:v>
                </c:pt>
                <c:pt idx="7">
                  <c:v>5.000000074505806E-2</c:v>
                </c:pt>
                <c:pt idx="8">
                  <c:v>0.10000000149011612</c:v>
                </c:pt>
                <c:pt idx="9">
                  <c:v>0.2</c:v>
                </c:pt>
                <c:pt idx="10">
                  <c:v>0.12</c:v>
                </c:pt>
                <c:pt idx="11">
                  <c:v>6.1224490404129028E-2</c:v>
                </c:pt>
                <c:pt idx="12">
                  <c:v>0.28000000000000003</c:v>
                </c:pt>
                <c:pt idx="14">
                  <c:v>0.15999999642372131</c:v>
                </c:pt>
              </c:numCache>
            </c:numRef>
          </c:val>
          <c:extLst>
            <c:ext xmlns:c16="http://schemas.microsoft.com/office/drawing/2014/chart" uri="{C3380CC4-5D6E-409C-BE32-E72D297353CC}">
              <c16:uniqueId val="{00000000-0430-4338-AB98-EE991ECBBDDB}"/>
            </c:ext>
          </c:extLst>
        </c:ser>
        <c:ser>
          <c:idx val="1"/>
          <c:order val="1"/>
          <c:tx>
            <c:strRef>
              <c:f>'29_nnvaprov'!$D$1</c:f>
              <c:strCache>
                <c:ptCount val="1"/>
                <c:pt idx="0">
                  <c:v>Infection</c:v>
                </c:pt>
              </c:strCache>
            </c:strRef>
          </c:tx>
          <c:spPr>
            <a:solidFill>
              <a:schemeClr val="accent1">
                <a:lumMod val="40000"/>
                <a:lumOff val="60000"/>
                <a:alpha val="80000"/>
              </a:schemeClr>
            </a:solidFill>
            <a:ln>
              <a:solidFill>
                <a:schemeClr val="accent1">
                  <a:lumMod val="40000"/>
                  <a:lumOff val="60000"/>
                </a:schemeClr>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'29_nnvaprov'!$A$2:$B$16</c:f>
              <c:multiLvlStrCache>
                <c:ptCount val="15"/>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lvl>
                <c:lvl>
                  <c:pt idx="0">
                    <c:v>Province 1</c:v>
                  </c:pt>
                  <c:pt idx="3">
                    <c:v>Province 2</c:v>
                  </c:pt>
                  <c:pt idx="6">
                    <c:v>Province 3</c:v>
                  </c:pt>
                  <c:pt idx="9">
                    <c:v>Province 4</c:v>
                  </c:pt>
                  <c:pt idx="12">
                    <c:v>Province 5</c:v>
                  </c:pt>
                </c:lvl>
              </c:multiLvlStrCache>
            </c:multiLvlStrRef>
          </c:cat>
          <c:val>
            <c:numRef>
              <c:f>'29_nnvaprov'!$D$2:$D$16</c:f>
              <c:numCache>
                <c:formatCode>0.00%</c:formatCode>
                <c:ptCount val="15"/>
                <c:pt idx="0">
                  <c:v>0.36</c:v>
                </c:pt>
                <c:pt idx="1">
                  <c:v>0.53</c:v>
                </c:pt>
                <c:pt idx="2">
                  <c:v>0.56000000000000005</c:v>
                </c:pt>
                <c:pt idx="3">
                  <c:v>0.16</c:v>
                </c:pt>
                <c:pt idx="4">
                  <c:v>0.22</c:v>
                </c:pt>
                <c:pt idx="5">
                  <c:v>0.33</c:v>
                </c:pt>
                <c:pt idx="6">
                  <c:v>0.30000001192092896</c:v>
                </c:pt>
                <c:pt idx="7">
                  <c:v>0.45</c:v>
                </c:pt>
                <c:pt idx="8">
                  <c:v>0.55000001192092896</c:v>
                </c:pt>
                <c:pt idx="9">
                  <c:v>0.31</c:v>
                </c:pt>
                <c:pt idx="10">
                  <c:v>0.39</c:v>
                </c:pt>
                <c:pt idx="11">
                  <c:v>0.40816327929496765</c:v>
                </c:pt>
                <c:pt idx="12">
                  <c:v>0.25999999046325684</c:v>
                </c:pt>
                <c:pt idx="13">
                  <c:v>0.44</c:v>
                </c:pt>
                <c:pt idx="14">
                  <c:v>0.46000000834465027</c:v>
                </c:pt>
              </c:numCache>
            </c:numRef>
          </c:val>
          <c:extLst>
            <c:ext xmlns:c16="http://schemas.microsoft.com/office/drawing/2014/chart" uri="{C3380CC4-5D6E-409C-BE32-E72D297353CC}">
              <c16:uniqueId val="{00000001-0430-4338-AB98-EE991ECBBDDB}"/>
            </c:ext>
          </c:extLst>
        </c:ser>
        <c:ser>
          <c:idx val="2"/>
          <c:order val="2"/>
          <c:tx>
            <c:strRef>
              <c:f>'29_nnvaprov'!$E$1</c:f>
              <c:strCache>
                <c:ptCount val="1"/>
                <c:pt idx="0">
                  <c:v>Other</c:v>
                </c:pt>
              </c:strCache>
            </c:strRef>
          </c:tx>
          <c:spPr>
            <a:solidFill>
              <a:schemeClr val="accent1">
                <a:lumMod val="60000"/>
                <a:lumOff val="40000"/>
              </a:schemeClr>
            </a:solidFill>
            <a:ln>
              <a:solidFill>
                <a:schemeClr val="accent1">
                  <a:lumMod val="60000"/>
                  <a:lumOff val="40000"/>
                </a:schemeClr>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0171-4519-8C24-BB5781949AAF}"/>
                </c:ext>
              </c:extLst>
            </c:dLbl>
            <c:dLbl>
              <c:idx val="2"/>
              <c:delete val="1"/>
              <c:extLst>
                <c:ext xmlns:c15="http://schemas.microsoft.com/office/drawing/2012/chart" uri="{CE6537A1-D6FC-4f65-9D91-7224C49458BB}"/>
                <c:ext xmlns:c16="http://schemas.microsoft.com/office/drawing/2014/chart" uri="{C3380CC4-5D6E-409C-BE32-E72D297353CC}">
                  <c16:uniqueId val="{00000007-0171-4519-8C24-BB5781949AAF}"/>
                </c:ext>
              </c:extLst>
            </c:dLbl>
            <c:dLbl>
              <c:idx val="4"/>
              <c:delete val="1"/>
              <c:extLst>
                <c:ext xmlns:c15="http://schemas.microsoft.com/office/drawing/2012/chart" uri="{CE6537A1-D6FC-4f65-9D91-7224C49458BB}"/>
                <c:ext xmlns:c16="http://schemas.microsoft.com/office/drawing/2014/chart" uri="{C3380CC4-5D6E-409C-BE32-E72D297353CC}">
                  <c16:uniqueId val="{00000008-0171-4519-8C24-BB5781949AAF}"/>
                </c:ext>
              </c:extLst>
            </c:dLbl>
            <c:dLbl>
              <c:idx val="6"/>
              <c:delete val="1"/>
              <c:extLst>
                <c:ext xmlns:c15="http://schemas.microsoft.com/office/drawing/2012/chart" uri="{CE6537A1-D6FC-4f65-9D91-7224C49458BB}"/>
                <c:ext xmlns:c16="http://schemas.microsoft.com/office/drawing/2014/chart" uri="{C3380CC4-5D6E-409C-BE32-E72D297353CC}">
                  <c16:uniqueId val="{00000002-0171-4519-8C24-BB5781949AAF}"/>
                </c:ext>
              </c:extLst>
            </c:dLbl>
            <c:dLbl>
              <c:idx val="7"/>
              <c:delete val="1"/>
              <c:extLst>
                <c:ext xmlns:c15="http://schemas.microsoft.com/office/drawing/2012/chart" uri="{CE6537A1-D6FC-4f65-9D91-7224C49458BB}"/>
                <c:ext xmlns:c16="http://schemas.microsoft.com/office/drawing/2014/chart" uri="{C3380CC4-5D6E-409C-BE32-E72D297353CC}">
                  <c16:uniqueId val="{00000003-0171-4519-8C24-BB5781949AAF}"/>
                </c:ext>
              </c:extLst>
            </c:dLbl>
            <c:dLbl>
              <c:idx val="8"/>
              <c:delete val="1"/>
              <c:extLst>
                <c:ext xmlns:c15="http://schemas.microsoft.com/office/drawing/2012/chart" uri="{CE6537A1-D6FC-4f65-9D91-7224C49458BB}"/>
                <c:ext xmlns:c16="http://schemas.microsoft.com/office/drawing/2014/chart" uri="{C3380CC4-5D6E-409C-BE32-E72D297353CC}">
                  <c16:uniqueId val="{00000005-0171-4519-8C24-BB5781949AAF}"/>
                </c:ext>
              </c:extLst>
            </c:dLbl>
            <c:dLbl>
              <c:idx val="13"/>
              <c:delete val="1"/>
              <c:extLst>
                <c:ext xmlns:c15="http://schemas.microsoft.com/office/drawing/2012/chart" uri="{CE6537A1-D6FC-4f65-9D91-7224C49458BB}"/>
                <c:ext xmlns:c16="http://schemas.microsoft.com/office/drawing/2014/chart" uri="{C3380CC4-5D6E-409C-BE32-E72D297353CC}">
                  <c16:uniqueId val="{00000001-0171-4519-8C24-BB5781949AA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'29_nnvaprov'!$A$2:$B$16</c:f>
              <c:multiLvlStrCache>
                <c:ptCount val="15"/>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lvl>
                <c:lvl>
                  <c:pt idx="0">
                    <c:v>Province 1</c:v>
                  </c:pt>
                  <c:pt idx="3">
                    <c:v>Province 2</c:v>
                  </c:pt>
                  <c:pt idx="6">
                    <c:v>Province 3</c:v>
                  </c:pt>
                  <c:pt idx="9">
                    <c:v>Province 4</c:v>
                  </c:pt>
                  <c:pt idx="12">
                    <c:v>Province 5</c:v>
                  </c:pt>
                </c:lvl>
              </c:multiLvlStrCache>
            </c:multiLvlStrRef>
          </c:cat>
          <c:val>
            <c:numRef>
              <c:f>'29_nnvaprov'!$E$2:$E$16</c:f>
              <c:numCache>
                <c:formatCode>0.00%</c:formatCode>
                <c:ptCount val="15"/>
                <c:pt idx="0">
                  <c:v>0.08</c:v>
                </c:pt>
                <c:pt idx="1">
                  <c:v>0</c:v>
                </c:pt>
                <c:pt idx="2">
                  <c:v>0</c:v>
                </c:pt>
                <c:pt idx="3">
                  <c:v>0.04</c:v>
                </c:pt>
                <c:pt idx="4">
                  <c:v>0</c:v>
                </c:pt>
                <c:pt idx="5">
                  <c:v>1.4492753893136978E-2</c:v>
                </c:pt>
                <c:pt idx="6">
                  <c:v>0</c:v>
                </c:pt>
                <c:pt idx="7">
                  <c:v>0</c:v>
                </c:pt>
                <c:pt idx="8">
                  <c:v>0</c:v>
                </c:pt>
                <c:pt idx="9">
                  <c:v>0.1</c:v>
                </c:pt>
                <c:pt idx="10">
                  <c:v>2.0408162847161293E-2</c:v>
                </c:pt>
                <c:pt idx="11">
                  <c:v>2.0408162847161293E-2</c:v>
                </c:pt>
                <c:pt idx="12">
                  <c:v>0.04</c:v>
                </c:pt>
                <c:pt idx="13">
                  <c:v>0</c:v>
                </c:pt>
                <c:pt idx="14">
                  <c:v>1.9999999552965164E-2</c:v>
                </c:pt>
              </c:numCache>
            </c:numRef>
          </c:val>
          <c:extLst>
            <c:ext xmlns:c16="http://schemas.microsoft.com/office/drawing/2014/chart" uri="{C3380CC4-5D6E-409C-BE32-E72D297353CC}">
              <c16:uniqueId val="{00000011-0430-4338-AB98-EE991ECBBDDB}"/>
            </c:ext>
          </c:extLst>
        </c:ser>
        <c:ser>
          <c:idx val="3"/>
          <c:order val="3"/>
          <c:tx>
            <c:strRef>
              <c:f>'29_nnvaprov'!$F$1</c:f>
              <c:strCache>
                <c:ptCount val="1"/>
                <c:pt idx="0">
                  <c:v>Prematurity</c:v>
                </c:pt>
              </c:strCache>
            </c:strRef>
          </c:tx>
          <c:spPr>
            <a:solidFill>
              <a:schemeClr val="accent6">
                <a:lumMod val="20000"/>
                <a:lumOff val="80000"/>
                <a:alpha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'29_nnvaprov'!$A$2:$B$16</c:f>
              <c:multiLvlStrCache>
                <c:ptCount val="15"/>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lvl>
                <c:lvl>
                  <c:pt idx="0">
                    <c:v>Province 1</c:v>
                  </c:pt>
                  <c:pt idx="3">
                    <c:v>Province 2</c:v>
                  </c:pt>
                  <c:pt idx="6">
                    <c:v>Province 3</c:v>
                  </c:pt>
                  <c:pt idx="9">
                    <c:v>Province 4</c:v>
                  </c:pt>
                  <c:pt idx="12">
                    <c:v>Province 5</c:v>
                  </c:pt>
                </c:lvl>
              </c:multiLvlStrCache>
            </c:multiLvlStrRef>
          </c:cat>
          <c:val>
            <c:numRef>
              <c:f>'29_nnvaprov'!$F$2:$F$16</c:f>
              <c:numCache>
                <c:formatCode>0.00%</c:formatCode>
                <c:ptCount val="15"/>
                <c:pt idx="0">
                  <c:v>0.25</c:v>
                </c:pt>
                <c:pt idx="1">
                  <c:v>0.33</c:v>
                </c:pt>
                <c:pt idx="2">
                  <c:v>0.11428571492433548</c:v>
                </c:pt>
                <c:pt idx="3">
                  <c:v>0.53</c:v>
                </c:pt>
                <c:pt idx="4">
                  <c:v>0.64</c:v>
                </c:pt>
                <c:pt idx="5">
                  <c:v>0.28985506296157837</c:v>
                </c:pt>
                <c:pt idx="6">
                  <c:v>0.5</c:v>
                </c:pt>
                <c:pt idx="7">
                  <c:v>0.5</c:v>
                </c:pt>
                <c:pt idx="8">
                  <c:v>5.000000074505806E-2</c:v>
                </c:pt>
                <c:pt idx="9">
                  <c:v>0.37</c:v>
                </c:pt>
                <c:pt idx="10">
                  <c:v>0.47</c:v>
                </c:pt>
                <c:pt idx="11">
                  <c:v>0.1428571492433548</c:v>
                </c:pt>
                <c:pt idx="12">
                  <c:v>0.37999999523162842</c:v>
                </c:pt>
                <c:pt idx="13">
                  <c:v>0.56000000000000005</c:v>
                </c:pt>
                <c:pt idx="14">
                  <c:v>0.11999999731779099</c:v>
                </c:pt>
              </c:numCache>
            </c:numRef>
          </c:val>
          <c:extLst>
            <c:ext xmlns:c16="http://schemas.microsoft.com/office/drawing/2014/chart" uri="{C3380CC4-5D6E-409C-BE32-E72D297353CC}">
              <c16:uniqueId val="{00000012-0430-4338-AB98-EE991ECBBDDB}"/>
            </c:ext>
          </c:extLst>
        </c:ser>
        <c:ser>
          <c:idx val="4"/>
          <c:order val="4"/>
          <c:tx>
            <c:strRef>
              <c:f>'29_nnvaprov'!$G$1</c:f>
              <c:strCache>
                <c:ptCount val="1"/>
                <c:pt idx="0">
                  <c:v>Unspecified</c:v>
                </c:pt>
              </c:strCache>
            </c:strRef>
          </c:tx>
          <c:spPr>
            <a:solidFill>
              <a:schemeClr val="accent6">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3-0430-4338-AB98-EE991ECBBDDB}"/>
                </c:ext>
              </c:extLst>
            </c:dLbl>
            <c:dLbl>
              <c:idx val="1"/>
              <c:delete val="1"/>
              <c:extLst>
                <c:ext xmlns:c15="http://schemas.microsoft.com/office/drawing/2012/chart" uri="{CE6537A1-D6FC-4f65-9D91-7224C49458BB}"/>
                <c:ext xmlns:c16="http://schemas.microsoft.com/office/drawing/2014/chart" uri="{C3380CC4-5D6E-409C-BE32-E72D297353CC}">
                  <c16:uniqueId val="{00000014-0430-4338-AB98-EE991ECBBDDB}"/>
                </c:ext>
              </c:extLst>
            </c:dLbl>
            <c:dLbl>
              <c:idx val="3"/>
              <c:delete val="1"/>
              <c:extLst>
                <c:ext xmlns:c15="http://schemas.microsoft.com/office/drawing/2012/chart" uri="{CE6537A1-D6FC-4f65-9D91-7224C49458BB}"/>
                <c:ext xmlns:c16="http://schemas.microsoft.com/office/drawing/2014/chart" uri="{C3380CC4-5D6E-409C-BE32-E72D297353CC}">
                  <c16:uniqueId val="{00000015-0430-4338-AB98-EE991ECBBDDB}"/>
                </c:ext>
              </c:extLst>
            </c:dLbl>
            <c:dLbl>
              <c:idx val="4"/>
              <c:delete val="1"/>
              <c:extLst>
                <c:ext xmlns:c15="http://schemas.microsoft.com/office/drawing/2012/chart" uri="{CE6537A1-D6FC-4f65-9D91-7224C49458BB}"/>
                <c:ext xmlns:c16="http://schemas.microsoft.com/office/drawing/2014/chart" uri="{C3380CC4-5D6E-409C-BE32-E72D297353CC}">
                  <c16:uniqueId val="{00000016-0430-4338-AB98-EE991ECBBDDB}"/>
                </c:ext>
              </c:extLst>
            </c:dLbl>
            <c:dLbl>
              <c:idx val="6"/>
              <c:delete val="1"/>
              <c:extLst>
                <c:ext xmlns:c15="http://schemas.microsoft.com/office/drawing/2012/chart" uri="{CE6537A1-D6FC-4f65-9D91-7224C49458BB}"/>
                <c:ext xmlns:c16="http://schemas.microsoft.com/office/drawing/2014/chart" uri="{C3380CC4-5D6E-409C-BE32-E72D297353CC}">
                  <c16:uniqueId val="{00000017-0430-4338-AB98-EE991ECBBDDB}"/>
                </c:ext>
              </c:extLst>
            </c:dLbl>
            <c:dLbl>
              <c:idx val="7"/>
              <c:delete val="1"/>
              <c:extLst>
                <c:ext xmlns:c15="http://schemas.microsoft.com/office/drawing/2012/chart" uri="{CE6537A1-D6FC-4f65-9D91-7224C49458BB}"/>
                <c:ext xmlns:c16="http://schemas.microsoft.com/office/drawing/2014/chart" uri="{C3380CC4-5D6E-409C-BE32-E72D297353CC}">
                  <c16:uniqueId val="{00000018-0430-4338-AB98-EE991ECBBDDB}"/>
                </c:ext>
              </c:extLst>
            </c:dLbl>
            <c:dLbl>
              <c:idx val="9"/>
              <c:delete val="1"/>
              <c:extLst>
                <c:ext xmlns:c15="http://schemas.microsoft.com/office/drawing/2012/chart" uri="{CE6537A1-D6FC-4f65-9D91-7224C49458BB}"/>
                <c:ext xmlns:c16="http://schemas.microsoft.com/office/drawing/2014/chart" uri="{C3380CC4-5D6E-409C-BE32-E72D297353CC}">
                  <c16:uniqueId val="{00000019-0430-4338-AB98-EE991ECBBDDB}"/>
                </c:ext>
              </c:extLst>
            </c:dLbl>
            <c:dLbl>
              <c:idx val="10"/>
              <c:delete val="1"/>
              <c:extLst>
                <c:ext xmlns:c15="http://schemas.microsoft.com/office/drawing/2012/chart" uri="{CE6537A1-D6FC-4f65-9D91-7224C49458BB}"/>
                <c:ext xmlns:c16="http://schemas.microsoft.com/office/drawing/2014/chart" uri="{C3380CC4-5D6E-409C-BE32-E72D297353CC}">
                  <c16:uniqueId val="{0000001A-0430-4338-AB98-EE991ECBBDDB}"/>
                </c:ext>
              </c:extLst>
            </c:dLbl>
            <c:dLbl>
              <c:idx val="12"/>
              <c:delete val="1"/>
              <c:extLst>
                <c:ext xmlns:c15="http://schemas.microsoft.com/office/drawing/2012/chart" uri="{CE6537A1-D6FC-4f65-9D91-7224C49458BB}"/>
                <c:ext xmlns:c16="http://schemas.microsoft.com/office/drawing/2014/chart" uri="{C3380CC4-5D6E-409C-BE32-E72D297353CC}">
                  <c16:uniqueId val="{0000001B-0430-4338-AB98-EE991ECBBDDB}"/>
                </c:ext>
              </c:extLst>
            </c:dLbl>
            <c:dLbl>
              <c:idx val="13"/>
              <c:delete val="1"/>
              <c:extLst>
                <c:ext xmlns:c15="http://schemas.microsoft.com/office/drawing/2012/chart" uri="{CE6537A1-D6FC-4f65-9D91-7224C49458BB}"/>
                <c:ext xmlns:c16="http://schemas.microsoft.com/office/drawing/2014/chart" uri="{C3380CC4-5D6E-409C-BE32-E72D297353CC}">
                  <c16:uniqueId val="{0000001C-0430-4338-AB98-EE991ECBBD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'29_nnvaprov'!$A$2:$B$16</c:f>
              <c:multiLvlStrCache>
                <c:ptCount val="15"/>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lvl>
                <c:lvl>
                  <c:pt idx="0">
                    <c:v>Province 1</c:v>
                  </c:pt>
                  <c:pt idx="3">
                    <c:v>Province 2</c:v>
                  </c:pt>
                  <c:pt idx="6">
                    <c:v>Province 3</c:v>
                  </c:pt>
                  <c:pt idx="9">
                    <c:v>Province 4</c:v>
                  </c:pt>
                  <c:pt idx="12">
                    <c:v>Province 5</c:v>
                  </c:pt>
                </c:lvl>
              </c:multiLvlStrCache>
            </c:multiLvlStrRef>
          </c:cat>
          <c:val>
            <c:numRef>
              <c:f>'29_nnvaprov'!$G$2:$G$16</c:f>
              <c:numCache>
                <c:formatCode>0.00%</c:formatCode>
                <c:ptCount val="15"/>
                <c:pt idx="0">
                  <c:v>0</c:v>
                </c:pt>
                <c:pt idx="1">
                  <c:v>0</c:v>
                </c:pt>
                <c:pt idx="2">
                  <c:v>0.17142857611179352</c:v>
                </c:pt>
                <c:pt idx="3">
                  <c:v>0</c:v>
                </c:pt>
                <c:pt idx="4">
                  <c:v>0</c:v>
                </c:pt>
                <c:pt idx="5">
                  <c:v>0.22</c:v>
                </c:pt>
                <c:pt idx="6">
                  <c:v>0</c:v>
                </c:pt>
                <c:pt idx="7">
                  <c:v>0</c:v>
                </c:pt>
                <c:pt idx="8">
                  <c:v>0.30000001192092896</c:v>
                </c:pt>
                <c:pt idx="9">
                  <c:v>0</c:v>
                </c:pt>
                <c:pt idx="10">
                  <c:v>0</c:v>
                </c:pt>
                <c:pt idx="11">
                  <c:v>0.34693878889083862</c:v>
                </c:pt>
                <c:pt idx="12">
                  <c:v>0</c:v>
                </c:pt>
                <c:pt idx="13">
                  <c:v>0</c:v>
                </c:pt>
                <c:pt idx="14">
                  <c:v>0.20000000298023224</c:v>
                </c:pt>
              </c:numCache>
            </c:numRef>
          </c:val>
          <c:extLst>
            <c:ext xmlns:c16="http://schemas.microsoft.com/office/drawing/2014/chart" uri="{C3380CC4-5D6E-409C-BE32-E72D297353CC}">
              <c16:uniqueId val="{0000001D-0430-4338-AB98-EE991ECBBDDB}"/>
            </c:ext>
          </c:extLst>
        </c:ser>
        <c:ser>
          <c:idx val="5"/>
          <c:order val="5"/>
          <c:tx>
            <c:strRef>
              <c:f>'29_nnvaprov'!$H$1</c:f>
              <c:strCache>
                <c:ptCount val="1"/>
                <c:pt idx="0">
                  <c:v>Congenital malformation</c:v>
                </c:pt>
              </c:strCache>
            </c:strRef>
          </c:tx>
          <c:spPr>
            <a:solidFill>
              <a:schemeClr val="accent6"/>
            </a:solidFill>
            <a:ln>
              <a:noFill/>
            </a:ln>
            <a:effectLst/>
          </c:spPr>
          <c:invertIfNegative val="0"/>
          <c:dLbls>
            <c:dLbl>
              <c:idx val="0"/>
              <c:layout>
                <c:manualLayout>
                  <c:x val="2.9048271207619724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6A8-49B5-89E7-99777F2E2246}"/>
                </c:ext>
              </c:extLst>
            </c:dLbl>
            <c:dLbl>
              <c:idx val="1"/>
              <c:delete val="1"/>
              <c:extLst>
                <c:ext xmlns:c15="http://schemas.microsoft.com/office/drawing/2012/chart" uri="{CE6537A1-D6FC-4f65-9D91-7224C49458BB}"/>
                <c:ext xmlns:c16="http://schemas.microsoft.com/office/drawing/2014/chart" uri="{C3380CC4-5D6E-409C-BE32-E72D297353CC}">
                  <c16:uniqueId val="{0000001F-0430-4338-AB98-EE991ECBBDDB}"/>
                </c:ext>
              </c:extLst>
            </c:dLbl>
            <c:dLbl>
              <c:idx val="2"/>
              <c:layout>
                <c:manualLayout>
                  <c:x val="-1.8138828218092055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6A8-49B5-89E7-99777F2E2246}"/>
                </c:ext>
              </c:extLst>
            </c:dLbl>
            <c:dLbl>
              <c:idx val="3"/>
              <c:layout>
                <c:manualLayout>
                  <c:x val="2.7585998404273355E-2"/>
                  <c:y val="-2.239910657547819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6A8-49B5-89E7-99777F2E2246}"/>
                </c:ext>
              </c:extLst>
            </c:dLbl>
            <c:dLbl>
              <c:idx val="4"/>
              <c:delete val="1"/>
              <c:extLst>
                <c:ext xmlns:c15="http://schemas.microsoft.com/office/drawing/2012/chart" uri="{CE6537A1-D6FC-4f65-9D91-7224C49458BB}"/>
                <c:ext xmlns:c16="http://schemas.microsoft.com/office/drawing/2014/chart" uri="{C3380CC4-5D6E-409C-BE32-E72D297353CC}">
                  <c16:uniqueId val="{00000021-0430-4338-AB98-EE991ECBBDDB}"/>
                </c:ext>
              </c:extLst>
            </c:dLbl>
            <c:dLbl>
              <c:idx val="5"/>
              <c:layout>
                <c:manualLayout>
                  <c:x val="2.77479133198235E-2"/>
                  <c:y val="-8.2129108680948235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A8-49B5-89E7-99777F2E2246}"/>
                </c:ext>
              </c:extLst>
            </c:dLbl>
            <c:dLbl>
              <c:idx val="6"/>
              <c:delete val="1"/>
              <c:extLst>
                <c:ext xmlns:c15="http://schemas.microsoft.com/office/drawing/2012/chart" uri="{CE6537A1-D6FC-4f65-9D91-7224C49458BB}"/>
                <c:ext xmlns:c16="http://schemas.microsoft.com/office/drawing/2014/chart" uri="{C3380CC4-5D6E-409C-BE32-E72D297353CC}">
                  <c16:uniqueId val="{00000022-0430-4338-AB98-EE991ECBBDDB}"/>
                </c:ext>
              </c:extLst>
            </c:dLbl>
            <c:dLbl>
              <c:idx val="7"/>
              <c:delete val="1"/>
              <c:extLst>
                <c:ext xmlns:c15="http://schemas.microsoft.com/office/drawing/2012/chart" uri="{CE6537A1-D6FC-4f65-9D91-7224C49458BB}"/>
                <c:ext xmlns:c16="http://schemas.microsoft.com/office/drawing/2014/chart" uri="{C3380CC4-5D6E-409C-BE32-E72D297353CC}">
                  <c16:uniqueId val="{00000023-0430-4338-AB98-EE991ECBBDDB}"/>
                </c:ext>
              </c:extLst>
            </c:dLbl>
            <c:dLbl>
              <c:idx val="8"/>
              <c:delete val="1"/>
              <c:extLst>
                <c:ext xmlns:c15="http://schemas.microsoft.com/office/drawing/2012/chart" uri="{CE6537A1-D6FC-4f65-9D91-7224C49458BB}"/>
                <c:ext xmlns:c16="http://schemas.microsoft.com/office/drawing/2014/chart" uri="{C3380CC4-5D6E-409C-BE32-E72D297353CC}">
                  <c16:uniqueId val="{00000024-0430-4338-AB98-EE991ECBBDDB}"/>
                </c:ext>
              </c:extLst>
            </c:dLbl>
            <c:dLbl>
              <c:idx val="9"/>
              <c:layout>
                <c:manualLayout>
                  <c:x val="2.583911485786553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A8-49B5-89E7-99777F2E2246}"/>
                </c:ext>
              </c:extLst>
            </c:dLbl>
            <c:dLbl>
              <c:idx val="10"/>
              <c:delete val="1"/>
              <c:extLst>
                <c:ext xmlns:c15="http://schemas.microsoft.com/office/drawing/2012/chart" uri="{CE6537A1-D6FC-4f65-9D91-7224C49458BB}"/>
                <c:ext xmlns:c16="http://schemas.microsoft.com/office/drawing/2014/chart" uri="{C3380CC4-5D6E-409C-BE32-E72D297353CC}">
                  <c16:uniqueId val="{00000026-0430-4338-AB98-EE991ECBBDDB}"/>
                </c:ext>
              </c:extLst>
            </c:dLbl>
            <c:dLbl>
              <c:idx val="11"/>
              <c:layout>
                <c:manualLayout>
                  <c:x val="2.410652993730516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A8-49B5-89E7-99777F2E2246}"/>
                </c:ext>
              </c:extLst>
            </c:dLbl>
            <c:dLbl>
              <c:idx val="12"/>
              <c:layout>
                <c:manualLayout>
                  <c:x val="3.2102866220830972E-2"/>
                  <c:y val="-2.239910657547861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A8-49B5-89E7-99777F2E2246}"/>
                </c:ext>
              </c:extLst>
            </c:dLbl>
            <c:dLbl>
              <c:idx val="13"/>
              <c:delete val="1"/>
              <c:extLst>
                <c:ext xmlns:c15="http://schemas.microsoft.com/office/drawing/2012/chart" uri="{CE6537A1-D6FC-4f65-9D91-7224C49458BB}"/>
                <c:ext xmlns:c16="http://schemas.microsoft.com/office/drawing/2014/chart" uri="{C3380CC4-5D6E-409C-BE32-E72D297353CC}">
                  <c16:uniqueId val="{00000027-0430-4338-AB98-EE991ECBBDDB}"/>
                </c:ext>
              </c:extLst>
            </c:dLbl>
            <c:dLbl>
              <c:idx val="14"/>
              <c:layout>
                <c:manualLayout>
                  <c:x val="3.5561771902056193E-2"/>
                  <c:y val="-2.239910657547819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A8-49B5-89E7-99777F2E224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'29_nnvaprov'!$A$2:$B$16</c:f>
              <c:multiLvlStrCache>
                <c:ptCount val="15"/>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lvl>
                <c:lvl>
                  <c:pt idx="0">
                    <c:v>Province 1</c:v>
                  </c:pt>
                  <c:pt idx="3">
                    <c:v>Province 2</c:v>
                  </c:pt>
                  <c:pt idx="6">
                    <c:v>Province 3</c:v>
                  </c:pt>
                  <c:pt idx="9">
                    <c:v>Province 4</c:v>
                  </c:pt>
                  <c:pt idx="12">
                    <c:v>Province 5</c:v>
                  </c:pt>
                </c:lvl>
              </c:multiLvlStrCache>
            </c:multiLvlStrRef>
          </c:cat>
          <c:val>
            <c:numRef>
              <c:f>'29_nnvaprov'!$H$2:$H$16</c:f>
              <c:numCache>
                <c:formatCode>0.00%</c:formatCode>
                <c:ptCount val="15"/>
                <c:pt idx="0">
                  <c:v>0.03</c:v>
                </c:pt>
                <c:pt idx="1">
                  <c:v>0</c:v>
                </c:pt>
                <c:pt idx="2">
                  <c:v>5.714285746216774E-2</c:v>
                </c:pt>
                <c:pt idx="3">
                  <c:v>2.8985507786273956E-2</c:v>
                </c:pt>
                <c:pt idx="4">
                  <c:v>0</c:v>
                </c:pt>
                <c:pt idx="5">
                  <c:v>2.8985507786273956E-2</c:v>
                </c:pt>
                <c:pt idx="6">
                  <c:v>0</c:v>
                </c:pt>
                <c:pt idx="7">
                  <c:v>0</c:v>
                </c:pt>
                <c:pt idx="8">
                  <c:v>0</c:v>
                </c:pt>
                <c:pt idx="9">
                  <c:v>2.0408162847161293E-2</c:v>
                </c:pt>
                <c:pt idx="10">
                  <c:v>0</c:v>
                </c:pt>
                <c:pt idx="11">
                  <c:v>2.0408162847161293E-2</c:v>
                </c:pt>
                <c:pt idx="12">
                  <c:v>0.04</c:v>
                </c:pt>
                <c:pt idx="13">
                  <c:v>0</c:v>
                </c:pt>
                <c:pt idx="14">
                  <c:v>3.9999999105930328E-2</c:v>
                </c:pt>
              </c:numCache>
            </c:numRef>
          </c:val>
          <c:extLst>
            <c:ext xmlns:c16="http://schemas.microsoft.com/office/drawing/2014/chart" uri="{C3380CC4-5D6E-409C-BE32-E72D297353CC}">
              <c16:uniqueId val="{00000028-0430-4338-AB98-EE991ECBBDDB}"/>
            </c:ext>
          </c:extLst>
        </c:ser>
        <c:dLbls>
          <c:showLegendKey val="0"/>
          <c:showVal val="0"/>
          <c:showCatName val="0"/>
          <c:showSerName val="0"/>
          <c:showPercent val="0"/>
          <c:showBubbleSize val="0"/>
        </c:dLbls>
        <c:gapWidth val="50"/>
        <c:overlap val="100"/>
        <c:axId val="662429456"/>
        <c:axId val="662431424"/>
      </c:barChart>
      <c:catAx>
        <c:axId val="662429456"/>
        <c:scaling>
          <c:orientation val="minMax"/>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62431424"/>
        <c:crosses val="autoZero"/>
        <c:auto val="1"/>
        <c:lblAlgn val="ctr"/>
        <c:lblOffset val="100"/>
        <c:noMultiLvlLbl val="0"/>
      </c:catAx>
      <c:valAx>
        <c:axId val="662431424"/>
        <c:scaling>
          <c:orientation val="minMax"/>
        </c:scaling>
        <c:delete val="1"/>
        <c:axPos val="b"/>
        <c:numFmt formatCode="0%" sourceLinked="1"/>
        <c:majorTickMark val="none"/>
        <c:minorTickMark val="none"/>
        <c:tickLblPos val="nextTo"/>
        <c:crossAx val="662429456"/>
        <c:crosses val="autoZero"/>
        <c:crossBetween val="between"/>
      </c:valAx>
      <c:spPr>
        <a:noFill/>
        <a:ln>
          <a:noFill/>
        </a:ln>
        <a:effectLst/>
      </c:spPr>
    </c:plotArea>
    <c:legend>
      <c:legendPos val="t"/>
      <c:layout>
        <c:manualLayout>
          <c:xMode val="edge"/>
          <c:yMode val="edge"/>
          <c:x val="0.1534716058377294"/>
          <c:y val="0.14794022181204566"/>
          <c:w val="0.77745222344389842"/>
          <c:h val="4.3854986749818532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45857297606365"/>
          <c:y val="6.0082695180079214E-2"/>
          <c:w val="0.80708661635960288"/>
          <c:h val="0.91820038748550592"/>
        </c:manualLayout>
      </c:layout>
      <c:barChart>
        <c:barDir val="bar"/>
        <c:grouping val="percentStacked"/>
        <c:varyColors val="0"/>
        <c:ser>
          <c:idx val="0"/>
          <c:order val="0"/>
          <c:tx>
            <c:strRef>
              <c:f>'30_childVAprov'!$C$1</c:f>
              <c:strCache>
                <c:ptCount val="1"/>
                <c:pt idx="0">
                  <c:v>Diarrhea</c:v>
                </c:pt>
              </c:strCache>
            </c:strRef>
          </c:tx>
          <c:spPr>
            <a:solidFill>
              <a:schemeClr val="accent4">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'30_childVAprov'!$A$2:$B$19</c:f>
              <c:multiLvlStrCache>
                <c:ptCount val="18"/>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pt idx="15">
                    <c:v>InterVA</c:v>
                  </c:pt>
                  <c:pt idx="16">
                    <c:v>InsilicoVA</c:v>
                  </c:pt>
                  <c:pt idx="17">
                    <c:v>EAVA</c:v>
                  </c:pt>
                </c:lvl>
                <c:lvl>
                  <c:pt idx="0">
                    <c:v>Province 1</c:v>
                  </c:pt>
                  <c:pt idx="3">
                    <c:v>Province 2</c:v>
                  </c:pt>
                  <c:pt idx="6">
                    <c:v>Province 3</c:v>
                  </c:pt>
                  <c:pt idx="9">
                    <c:v>Province 4</c:v>
                  </c:pt>
                  <c:pt idx="12">
                    <c:v>Province 5</c:v>
                  </c:pt>
                  <c:pt idx="15">
                    <c:v>Province 6</c:v>
                  </c:pt>
                </c:lvl>
              </c:multiLvlStrCache>
            </c:multiLvlStrRef>
          </c:cat>
          <c:val>
            <c:numRef>
              <c:f>'30_childVAprov'!$C$2:$C$19</c:f>
              <c:numCache>
                <c:formatCode>0%</c:formatCode>
                <c:ptCount val="18"/>
                <c:pt idx="0">
                  <c:v>0.19417475163936601</c:v>
                </c:pt>
                <c:pt idx="1">
                  <c:v>0.13592232763767242</c:v>
                </c:pt>
                <c:pt idx="2">
                  <c:v>0.16504853963851929</c:v>
                </c:pt>
                <c:pt idx="3">
                  <c:v>0.33913043141365051</c:v>
                </c:pt>
                <c:pt idx="4">
                  <c:v>0.29565218091011047</c:v>
                </c:pt>
                <c:pt idx="5">
                  <c:v>0.15652173757553101</c:v>
                </c:pt>
                <c:pt idx="6">
                  <c:v>0.25581395626068115</c:v>
                </c:pt>
                <c:pt idx="7">
                  <c:v>0.34883719682693481</c:v>
                </c:pt>
                <c:pt idx="8">
                  <c:v>0.20930232107639313</c:v>
                </c:pt>
                <c:pt idx="9">
                  <c:v>0.19230769574642181</c:v>
                </c:pt>
                <c:pt idx="10">
                  <c:v>0.19230769574642181</c:v>
                </c:pt>
                <c:pt idx="11">
                  <c:v>0.15384615957736969</c:v>
                </c:pt>
                <c:pt idx="12">
                  <c:v>0.19090908765792847</c:v>
                </c:pt>
                <c:pt idx="13">
                  <c:v>0.19090908765792847</c:v>
                </c:pt>
                <c:pt idx="14">
                  <c:v>0.17272727191448212</c:v>
                </c:pt>
                <c:pt idx="15">
                  <c:v>0.31410256028175354</c:v>
                </c:pt>
                <c:pt idx="16">
                  <c:v>0.23717948794364929</c:v>
                </c:pt>
                <c:pt idx="17">
                  <c:v>0.17948718369007111</c:v>
                </c:pt>
              </c:numCache>
            </c:numRef>
          </c:val>
          <c:extLst>
            <c:ext xmlns:c16="http://schemas.microsoft.com/office/drawing/2014/chart" uri="{C3380CC4-5D6E-409C-BE32-E72D297353CC}">
              <c16:uniqueId val="{00000000-6EF3-442D-B02A-F8F6E7E75220}"/>
            </c:ext>
          </c:extLst>
        </c:ser>
        <c:ser>
          <c:idx val="1"/>
          <c:order val="1"/>
          <c:tx>
            <c:strRef>
              <c:f>'30_childVAprov'!$D$1</c:f>
              <c:strCache>
                <c:ptCount val="1"/>
                <c:pt idx="0">
                  <c:v>HIV</c:v>
                </c:pt>
              </c:strCache>
            </c:strRef>
          </c:tx>
          <c:spPr>
            <a:solidFill>
              <a:schemeClr val="accent4">
                <a:lumMod val="60000"/>
                <a:lumOff val="40000"/>
                <a:alpha val="80000"/>
              </a:schemeClr>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2A-6EF3-442D-B02A-F8F6E7E7522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'30_childVAprov'!$A$2:$B$19</c:f>
              <c:multiLvlStrCache>
                <c:ptCount val="18"/>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pt idx="15">
                    <c:v>InterVA</c:v>
                  </c:pt>
                  <c:pt idx="16">
                    <c:v>InsilicoVA</c:v>
                  </c:pt>
                  <c:pt idx="17">
                    <c:v>EAVA</c:v>
                  </c:pt>
                </c:lvl>
                <c:lvl>
                  <c:pt idx="0">
                    <c:v>Province 1</c:v>
                  </c:pt>
                  <c:pt idx="3">
                    <c:v>Province 2</c:v>
                  </c:pt>
                  <c:pt idx="6">
                    <c:v>Province 3</c:v>
                  </c:pt>
                  <c:pt idx="9">
                    <c:v>Province 4</c:v>
                  </c:pt>
                  <c:pt idx="12">
                    <c:v>Province 5</c:v>
                  </c:pt>
                  <c:pt idx="15">
                    <c:v>Province 6</c:v>
                  </c:pt>
                </c:lvl>
              </c:multiLvlStrCache>
            </c:multiLvlStrRef>
          </c:cat>
          <c:val>
            <c:numRef>
              <c:f>'30_childVAprov'!$D$2:$D$19</c:f>
              <c:numCache>
                <c:formatCode>0%</c:formatCode>
                <c:ptCount val="18"/>
                <c:pt idx="0">
                  <c:v>0.14563107490539551</c:v>
                </c:pt>
                <c:pt idx="1">
                  <c:v>6.7961163818836212E-2</c:v>
                </c:pt>
                <c:pt idx="2">
                  <c:v>3.8834951817989349E-2</c:v>
                </c:pt>
                <c:pt idx="3">
                  <c:v>5.2173912525177002E-2</c:v>
                </c:pt>
                <c:pt idx="4">
                  <c:v>1.7391303554177284E-2</c:v>
                </c:pt>
                <c:pt idx="5">
                  <c:v>1.7391303554177284E-2</c:v>
                </c:pt>
                <c:pt idx="6">
                  <c:v>9.3023255467414856E-2</c:v>
                </c:pt>
                <c:pt idx="7">
                  <c:v>4.6511627733707428E-2</c:v>
                </c:pt>
                <c:pt idx="9">
                  <c:v>0</c:v>
                </c:pt>
                <c:pt idx="10">
                  <c:v>3.8461539894342422E-2</c:v>
                </c:pt>
                <c:pt idx="11">
                  <c:v>0.11538461595773697</c:v>
                </c:pt>
                <c:pt idx="12">
                  <c:v>4.5454546809196472E-2</c:v>
                </c:pt>
                <c:pt idx="13">
                  <c:v>1.8181817606091499E-2</c:v>
                </c:pt>
                <c:pt idx="14">
                  <c:v>2.7272727340459824E-2</c:v>
                </c:pt>
                <c:pt idx="15">
                  <c:v>9.6153847873210907E-2</c:v>
                </c:pt>
                <c:pt idx="16">
                  <c:v>6.4102567732334137E-2</c:v>
                </c:pt>
                <c:pt idx="17">
                  <c:v>7.0512823760509491E-2</c:v>
                </c:pt>
              </c:numCache>
            </c:numRef>
          </c:val>
          <c:extLst>
            <c:ext xmlns:c16="http://schemas.microsoft.com/office/drawing/2014/chart" uri="{C3380CC4-5D6E-409C-BE32-E72D297353CC}">
              <c16:uniqueId val="{00000001-6EF3-442D-B02A-F8F6E7E75220}"/>
            </c:ext>
          </c:extLst>
        </c:ser>
        <c:ser>
          <c:idx val="2"/>
          <c:order val="2"/>
          <c:tx>
            <c:strRef>
              <c:f>'30_childVAprov'!$E$1</c:f>
              <c:strCache>
                <c:ptCount val="1"/>
                <c:pt idx="0">
                  <c:v>Malaria</c:v>
                </c:pt>
              </c:strCache>
            </c:strRef>
          </c:tx>
          <c:spPr>
            <a:solidFill>
              <a:schemeClr val="accent4">
                <a:lumMod val="75000"/>
                <a:alpha val="40000"/>
              </a:schemeClr>
            </a:solidFill>
            <a:ln>
              <a:noFill/>
            </a:ln>
            <a:effectLst/>
          </c:spPr>
          <c:invertIfNegative val="0"/>
          <c:dLbls>
            <c:dLbl>
              <c:idx val="11"/>
              <c:delete val="1"/>
              <c:extLst>
                <c:ext xmlns:c15="http://schemas.microsoft.com/office/drawing/2012/chart" uri="{CE6537A1-D6FC-4f65-9D91-7224C49458BB}"/>
                <c:ext xmlns:c16="http://schemas.microsoft.com/office/drawing/2014/chart" uri="{C3380CC4-5D6E-409C-BE32-E72D297353CC}">
                  <c16:uniqueId val="{00000000-4887-4F1E-93D6-A5CDC90681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'30_childVAprov'!$A$2:$B$19</c:f>
              <c:multiLvlStrCache>
                <c:ptCount val="18"/>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pt idx="15">
                    <c:v>InterVA</c:v>
                  </c:pt>
                  <c:pt idx="16">
                    <c:v>InsilicoVA</c:v>
                  </c:pt>
                  <c:pt idx="17">
                    <c:v>EAVA</c:v>
                  </c:pt>
                </c:lvl>
                <c:lvl>
                  <c:pt idx="0">
                    <c:v>Province 1</c:v>
                  </c:pt>
                  <c:pt idx="3">
                    <c:v>Province 2</c:v>
                  </c:pt>
                  <c:pt idx="6">
                    <c:v>Province 3</c:v>
                  </c:pt>
                  <c:pt idx="9">
                    <c:v>Province 4</c:v>
                  </c:pt>
                  <c:pt idx="12">
                    <c:v>Province 5</c:v>
                  </c:pt>
                  <c:pt idx="15">
                    <c:v>Province 6</c:v>
                  </c:pt>
                </c:lvl>
              </c:multiLvlStrCache>
            </c:multiLvlStrRef>
          </c:cat>
          <c:val>
            <c:numRef>
              <c:f>'30_childVAprov'!$E$2:$E$19</c:f>
              <c:numCache>
                <c:formatCode>0%</c:formatCode>
                <c:ptCount val="18"/>
                <c:pt idx="0">
                  <c:v>0.10679611563682556</c:v>
                </c:pt>
                <c:pt idx="1">
                  <c:v>0.1553398072719574</c:v>
                </c:pt>
                <c:pt idx="2">
                  <c:v>7.7669903635978699E-2</c:v>
                </c:pt>
                <c:pt idx="3">
                  <c:v>0.14782609045505524</c:v>
                </c:pt>
                <c:pt idx="4">
                  <c:v>0.20869565010070801</c:v>
                </c:pt>
                <c:pt idx="5">
                  <c:v>8.6956523358821869E-2</c:v>
                </c:pt>
                <c:pt idx="6">
                  <c:v>9.3023255467414856E-2</c:v>
                </c:pt>
                <c:pt idx="7">
                  <c:v>0.13953489065170288</c:v>
                </c:pt>
                <c:pt idx="8">
                  <c:v>6.976744532585144E-2</c:v>
                </c:pt>
                <c:pt idx="9">
                  <c:v>0.11538461595773697</c:v>
                </c:pt>
                <c:pt idx="10">
                  <c:v>0.26923078298568726</c:v>
                </c:pt>
                <c:pt idx="11">
                  <c:v>0</c:v>
                </c:pt>
                <c:pt idx="12">
                  <c:v>0.12727272510528564</c:v>
                </c:pt>
                <c:pt idx="13">
                  <c:v>0.19090908765792847</c:v>
                </c:pt>
                <c:pt idx="14">
                  <c:v>6.3636362552642822E-2</c:v>
                </c:pt>
                <c:pt idx="15">
                  <c:v>0.13461539149284363</c:v>
                </c:pt>
                <c:pt idx="16">
                  <c:v>0.19871795177459717</c:v>
                </c:pt>
                <c:pt idx="17">
                  <c:v>5.7692307978868484E-2</c:v>
                </c:pt>
              </c:numCache>
            </c:numRef>
          </c:val>
          <c:extLst>
            <c:ext xmlns:c16="http://schemas.microsoft.com/office/drawing/2014/chart" uri="{C3380CC4-5D6E-409C-BE32-E72D297353CC}">
              <c16:uniqueId val="{00000002-6EF3-442D-B02A-F8F6E7E75220}"/>
            </c:ext>
          </c:extLst>
        </c:ser>
        <c:ser>
          <c:idx val="3"/>
          <c:order val="3"/>
          <c:tx>
            <c:strRef>
              <c:f>'30_childVAprov'!$F$1</c:f>
              <c:strCache>
                <c:ptCount val="1"/>
                <c:pt idx="0">
                  <c:v>Other</c:v>
                </c:pt>
              </c:strCache>
            </c:strRef>
          </c:tx>
          <c:spPr>
            <a:solidFill>
              <a:schemeClr val="accent4">
                <a:lumMod val="50000"/>
                <a:alpha val="20000"/>
              </a:schemeClr>
            </a:solidFill>
            <a:ln>
              <a:noFill/>
            </a:ln>
            <a:effectLst/>
          </c:spPr>
          <c:invertIfNegative val="0"/>
          <c:dLbls>
            <c:dLbl>
              <c:idx val="11"/>
              <c:delete val="1"/>
              <c:extLst>
                <c:ext xmlns:c15="http://schemas.microsoft.com/office/drawing/2012/chart" uri="{CE6537A1-D6FC-4f65-9D91-7224C49458BB}"/>
                <c:ext xmlns:c16="http://schemas.microsoft.com/office/drawing/2014/chart" uri="{C3380CC4-5D6E-409C-BE32-E72D297353CC}">
                  <c16:uniqueId val="{0000002B-6EF3-442D-B02A-F8F6E7E7522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'30_childVAprov'!$A$2:$B$19</c:f>
              <c:multiLvlStrCache>
                <c:ptCount val="18"/>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pt idx="15">
                    <c:v>InterVA</c:v>
                  </c:pt>
                  <c:pt idx="16">
                    <c:v>InsilicoVA</c:v>
                  </c:pt>
                  <c:pt idx="17">
                    <c:v>EAVA</c:v>
                  </c:pt>
                </c:lvl>
                <c:lvl>
                  <c:pt idx="0">
                    <c:v>Province 1</c:v>
                  </c:pt>
                  <c:pt idx="3">
                    <c:v>Province 2</c:v>
                  </c:pt>
                  <c:pt idx="6">
                    <c:v>Province 3</c:v>
                  </c:pt>
                  <c:pt idx="9">
                    <c:v>Province 4</c:v>
                  </c:pt>
                  <c:pt idx="12">
                    <c:v>Province 5</c:v>
                  </c:pt>
                  <c:pt idx="15">
                    <c:v>Province 6</c:v>
                  </c:pt>
                </c:lvl>
              </c:multiLvlStrCache>
            </c:multiLvlStrRef>
          </c:cat>
          <c:val>
            <c:numRef>
              <c:f>'30_childVAprov'!$F$2:$F$19</c:f>
              <c:numCache>
                <c:formatCode>0%</c:formatCode>
                <c:ptCount val="18"/>
                <c:pt idx="0">
                  <c:v>0.1553398072719574</c:v>
                </c:pt>
                <c:pt idx="1">
                  <c:v>2.9126213863492012E-2</c:v>
                </c:pt>
                <c:pt idx="2">
                  <c:v>9.7087379544973373E-3</c:v>
                </c:pt>
                <c:pt idx="3">
                  <c:v>0.18260869383811951</c:v>
                </c:pt>
                <c:pt idx="4">
                  <c:v>5.2173912525177002E-2</c:v>
                </c:pt>
                <c:pt idx="5">
                  <c:v>3.4782607108354568E-2</c:v>
                </c:pt>
                <c:pt idx="6">
                  <c:v>0.34883719682693481</c:v>
                </c:pt>
                <c:pt idx="7">
                  <c:v>4.6511627733707428E-2</c:v>
                </c:pt>
                <c:pt idx="8">
                  <c:v>4.6511627733707428E-2</c:v>
                </c:pt>
                <c:pt idx="9">
                  <c:v>0.19230769574642181</c:v>
                </c:pt>
                <c:pt idx="10">
                  <c:v>7.6923079788684845E-2</c:v>
                </c:pt>
                <c:pt idx="11">
                  <c:v>0</c:v>
                </c:pt>
                <c:pt idx="12">
                  <c:v>0.13636364042758942</c:v>
                </c:pt>
                <c:pt idx="13">
                  <c:v>6.3636362552642822E-2</c:v>
                </c:pt>
                <c:pt idx="14">
                  <c:v>3.6363635212182999E-2</c:v>
                </c:pt>
                <c:pt idx="15">
                  <c:v>0.14743590354919434</c:v>
                </c:pt>
                <c:pt idx="16">
                  <c:v>8.3333335816860199E-2</c:v>
                </c:pt>
                <c:pt idx="17">
                  <c:v>4.4871795922517776E-2</c:v>
                </c:pt>
              </c:numCache>
            </c:numRef>
          </c:val>
          <c:extLst>
            <c:ext xmlns:c16="http://schemas.microsoft.com/office/drawing/2014/chart" uri="{C3380CC4-5D6E-409C-BE32-E72D297353CC}">
              <c16:uniqueId val="{00000003-6EF3-442D-B02A-F8F6E7E75220}"/>
            </c:ext>
          </c:extLst>
        </c:ser>
        <c:ser>
          <c:idx val="4"/>
          <c:order val="4"/>
          <c:tx>
            <c:strRef>
              <c:f>'30_childVAprov'!$G$1</c:f>
              <c:strCache>
                <c:ptCount val="1"/>
                <c:pt idx="0">
                  <c:v>Other infections</c:v>
                </c:pt>
              </c:strCache>
            </c:strRef>
          </c:tx>
          <c:spPr>
            <a:solidFill>
              <a:schemeClr val="accent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'30_childVAprov'!$A$2:$B$19</c:f>
              <c:multiLvlStrCache>
                <c:ptCount val="18"/>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pt idx="15">
                    <c:v>InterVA</c:v>
                  </c:pt>
                  <c:pt idx="16">
                    <c:v>InsilicoVA</c:v>
                  </c:pt>
                  <c:pt idx="17">
                    <c:v>EAVA</c:v>
                  </c:pt>
                </c:lvl>
                <c:lvl>
                  <c:pt idx="0">
                    <c:v>Province 1</c:v>
                  </c:pt>
                  <c:pt idx="3">
                    <c:v>Province 2</c:v>
                  </c:pt>
                  <c:pt idx="6">
                    <c:v>Province 3</c:v>
                  </c:pt>
                  <c:pt idx="9">
                    <c:v>Province 4</c:v>
                  </c:pt>
                  <c:pt idx="12">
                    <c:v>Province 5</c:v>
                  </c:pt>
                  <c:pt idx="15">
                    <c:v>Province 6</c:v>
                  </c:pt>
                </c:lvl>
              </c:multiLvlStrCache>
            </c:multiLvlStrRef>
          </c:cat>
          <c:val>
            <c:numRef>
              <c:f>'30_childVAprov'!$G$2:$G$19</c:f>
              <c:numCache>
                <c:formatCode>0%</c:formatCode>
                <c:ptCount val="18"/>
                <c:pt idx="0">
                  <c:v>0.27184465527534485</c:v>
                </c:pt>
                <c:pt idx="1">
                  <c:v>0.33009707927703857</c:v>
                </c:pt>
                <c:pt idx="2">
                  <c:v>0.34951457381248474</c:v>
                </c:pt>
                <c:pt idx="3">
                  <c:v>0.18260869383811951</c:v>
                </c:pt>
                <c:pt idx="4">
                  <c:v>0.26086956262588501</c:v>
                </c:pt>
                <c:pt idx="5">
                  <c:v>0.24347825348377228</c:v>
                </c:pt>
                <c:pt idx="6">
                  <c:v>0.11627907305955887</c:v>
                </c:pt>
                <c:pt idx="7">
                  <c:v>0.25581395626068115</c:v>
                </c:pt>
                <c:pt idx="8">
                  <c:v>0.30232557654380798</c:v>
                </c:pt>
                <c:pt idx="9">
                  <c:v>0.23076923191547394</c:v>
                </c:pt>
                <c:pt idx="10">
                  <c:v>0.15384615957736969</c:v>
                </c:pt>
                <c:pt idx="11">
                  <c:v>0.30769231915473938</c:v>
                </c:pt>
                <c:pt idx="12">
                  <c:v>0.33636364340782166</c:v>
                </c:pt>
                <c:pt idx="13">
                  <c:v>0.30909091234207153</c:v>
                </c:pt>
                <c:pt idx="14">
                  <c:v>0.32727271318435669</c:v>
                </c:pt>
                <c:pt idx="15">
                  <c:v>0.19230769574642181</c:v>
                </c:pt>
                <c:pt idx="16">
                  <c:v>0.21794871985912323</c:v>
                </c:pt>
                <c:pt idx="17">
                  <c:v>0.25641027092933655</c:v>
                </c:pt>
              </c:numCache>
            </c:numRef>
          </c:val>
          <c:extLst>
            <c:ext xmlns:c16="http://schemas.microsoft.com/office/drawing/2014/chart" uri="{C3380CC4-5D6E-409C-BE32-E72D297353CC}">
              <c16:uniqueId val="{00000004-6EF3-442D-B02A-F8F6E7E75220}"/>
            </c:ext>
          </c:extLst>
        </c:ser>
        <c:ser>
          <c:idx val="5"/>
          <c:order val="5"/>
          <c:tx>
            <c:strRef>
              <c:f>'30_childVAprov'!$H$1</c:f>
              <c:strCache>
                <c:ptCount val="1"/>
                <c:pt idx="0">
                  <c:v>Pneumonia</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'30_childVAprov'!$A$2:$B$19</c:f>
              <c:multiLvlStrCache>
                <c:ptCount val="18"/>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pt idx="15">
                    <c:v>InterVA</c:v>
                  </c:pt>
                  <c:pt idx="16">
                    <c:v>InsilicoVA</c:v>
                  </c:pt>
                  <c:pt idx="17">
                    <c:v>EAVA</c:v>
                  </c:pt>
                </c:lvl>
                <c:lvl>
                  <c:pt idx="0">
                    <c:v>Province 1</c:v>
                  </c:pt>
                  <c:pt idx="3">
                    <c:v>Province 2</c:v>
                  </c:pt>
                  <c:pt idx="6">
                    <c:v>Province 3</c:v>
                  </c:pt>
                  <c:pt idx="9">
                    <c:v>Province 4</c:v>
                  </c:pt>
                  <c:pt idx="12">
                    <c:v>Province 5</c:v>
                  </c:pt>
                  <c:pt idx="15">
                    <c:v>Province 6</c:v>
                  </c:pt>
                </c:lvl>
              </c:multiLvlStrCache>
            </c:multiLvlStrRef>
          </c:cat>
          <c:val>
            <c:numRef>
              <c:f>'30_childVAprov'!$H$2:$H$19</c:f>
              <c:numCache>
                <c:formatCode>0%</c:formatCode>
                <c:ptCount val="18"/>
                <c:pt idx="0">
                  <c:v>0.11650485545396805</c:v>
                </c:pt>
                <c:pt idx="1">
                  <c:v>0.2330097109079361</c:v>
                </c:pt>
                <c:pt idx="2">
                  <c:v>0.2330097109079361</c:v>
                </c:pt>
                <c:pt idx="3">
                  <c:v>6.9565214216709137E-2</c:v>
                </c:pt>
                <c:pt idx="4">
                  <c:v>0.1304347813129425</c:v>
                </c:pt>
                <c:pt idx="5">
                  <c:v>0.26956522464752197</c:v>
                </c:pt>
                <c:pt idx="6">
                  <c:v>9.3023255467414856E-2</c:v>
                </c:pt>
                <c:pt idx="7">
                  <c:v>0.13953489065170288</c:v>
                </c:pt>
                <c:pt idx="8">
                  <c:v>0.23255814611911774</c:v>
                </c:pt>
                <c:pt idx="9">
                  <c:v>0.19230769574642181</c:v>
                </c:pt>
                <c:pt idx="10">
                  <c:v>0.23076923191547394</c:v>
                </c:pt>
                <c:pt idx="11">
                  <c:v>0.19230769574642181</c:v>
                </c:pt>
                <c:pt idx="12">
                  <c:v>0.14545454084873199</c:v>
                </c:pt>
                <c:pt idx="13">
                  <c:v>0.18181818723678589</c:v>
                </c:pt>
                <c:pt idx="14">
                  <c:v>0.27272728085517883</c:v>
                </c:pt>
                <c:pt idx="15">
                  <c:v>7.6923079788684845E-2</c:v>
                </c:pt>
                <c:pt idx="16">
                  <c:v>0.16025641560554504</c:v>
                </c:pt>
                <c:pt idx="17">
                  <c:v>0.1666666716337204</c:v>
                </c:pt>
              </c:numCache>
            </c:numRef>
          </c:val>
          <c:extLst>
            <c:ext xmlns:c16="http://schemas.microsoft.com/office/drawing/2014/chart" uri="{C3380CC4-5D6E-409C-BE32-E72D297353CC}">
              <c16:uniqueId val="{00000005-6EF3-442D-B02A-F8F6E7E75220}"/>
            </c:ext>
          </c:extLst>
        </c:ser>
        <c:ser>
          <c:idx val="6"/>
          <c:order val="6"/>
          <c:tx>
            <c:strRef>
              <c:f>'30_childVAprov'!$I$1</c:f>
              <c:strCache>
                <c:ptCount val="1"/>
                <c:pt idx="0">
                  <c:v>Severe malnutrition</c:v>
                </c:pt>
              </c:strCache>
            </c:strRef>
          </c:tx>
          <c:spPr>
            <a:solidFill>
              <a:schemeClr val="accent3">
                <a:lumMod val="20000"/>
                <a:lumOff val="80000"/>
              </a:schemeClr>
            </a:solidFill>
            <a:ln>
              <a:noFill/>
            </a:ln>
            <a:effectLst/>
          </c:spPr>
          <c:invertIfNegative val="0"/>
          <c:dLbls>
            <c:dLbl>
              <c:idx val="0"/>
              <c:layout>
                <c:manualLayout>
                  <c:x val="1.8234212686124168E-2"/>
                  <c:y val="2.7294513256945087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EF3-442D-B02A-F8F6E7E75220}"/>
                </c:ext>
              </c:extLst>
            </c:dLbl>
            <c:dLbl>
              <c:idx val="6"/>
              <c:delete val="1"/>
              <c:extLst>
                <c:ext xmlns:c15="http://schemas.microsoft.com/office/drawing/2012/chart" uri="{CE6537A1-D6FC-4f65-9D91-7224C49458BB}"/>
                <c:ext xmlns:c16="http://schemas.microsoft.com/office/drawing/2014/chart" uri="{C3380CC4-5D6E-409C-BE32-E72D297353CC}">
                  <c16:uniqueId val="{00000001-4887-4F1E-93D6-A5CDC90681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'30_childVAprov'!$A$2:$B$19</c:f>
              <c:multiLvlStrCache>
                <c:ptCount val="18"/>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pt idx="15">
                    <c:v>InterVA</c:v>
                  </c:pt>
                  <c:pt idx="16">
                    <c:v>InsilicoVA</c:v>
                  </c:pt>
                  <c:pt idx="17">
                    <c:v>EAVA</c:v>
                  </c:pt>
                </c:lvl>
                <c:lvl>
                  <c:pt idx="0">
                    <c:v>Province 1</c:v>
                  </c:pt>
                  <c:pt idx="3">
                    <c:v>Province 2</c:v>
                  </c:pt>
                  <c:pt idx="6">
                    <c:v>Province 3</c:v>
                  </c:pt>
                  <c:pt idx="9">
                    <c:v>Province 4</c:v>
                  </c:pt>
                  <c:pt idx="12">
                    <c:v>Province 5</c:v>
                  </c:pt>
                  <c:pt idx="15">
                    <c:v>Province 6</c:v>
                  </c:pt>
                </c:lvl>
              </c:multiLvlStrCache>
            </c:multiLvlStrRef>
          </c:cat>
          <c:val>
            <c:numRef>
              <c:f>'30_childVAprov'!$I$2:$I$19</c:f>
              <c:numCache>
                <c:formatCode>0%</c:formatCode>
                <c:ptCount val="18"/>
                <c:pt idx="0">
                  <c:v>9.7087379544973373E-3</c:v>
                </c:pt>
                <c:pt idx="1">
                  <c:v>4.8543687909841537E-2</c:v>
                </c:pt>
                <c:pt idx="2">
                  <c:v>3.8834951817989349E-2</c:v>
                </c:pt>
                <c:pt idx="3">
                  <c:v>2.6086956262588501E-2</c:v>
                </c:pt>
                <c:pt idx="4">
                  <c:v>3.4782607108354568E-2</c:v>
                </c:pt>
                <c:pt idx="5">
                  <c:v>4.3478261679410934E-2</c:v>
                </c:pt>
                <c:pt idx="6">
                  <c:v>0</c:v>
                </c:pt>
                <c:pt idx="7">
                  <c:v>2.3255813866853714E-2</c:v>
                </c:pt>
                <c:pt idx="8">
                  <c:v>2.3255813866853714E-2</c:v>
                </c:pt>
                <c:pt idx="9">
                  <c:v>7.6923079788684845E-2</c:v>
                </c:pt>
                <c:pt idx="10">
                  <c:v>3.8461539894342422E-2</c:v>
                </c:pt>
                <c:pt idx="11">
                  <c:v>7.6923079788684845E-2</c:v>
                </c:pt>
                <c:pt idx="12">
                  <c:v>1.8181817606091499E-2</c:v>
                </c:pt>
                <c:pt idx="13">
                  <c:v>4.5454546809196472E-2</c:v>
                </c:pt>
                <c:pt idx="14">
                  <c:v>4.5454546809196472E-2</c:v>
                </c:pt>
                <c:pt idx="15">
                  <c:v>3.8461539894342422E-2</c:v>
                </c:pt>
                <c:pt idx="16">
                  <c:v>3.8461539894342422E-2</c:v>
                </c:pt>
                <c:pt idx="17">
                  <c:v>6.4102567732334137E-2</c:v>
                </c:pt>
              </c:numCache>
            </c:numRef>
          </c:val>
          <c:extLst>
            <c:ext xmlns:c16="http://schemas.microsoft.com/office/drawing/2014/chart" uri="{C3380CC4-5D6E-409C-BE32-E72D297353CC}">
              <c16:uniqueId val="{00000006-6EF3-442D-B02A-F8F6E7E75220}"/>
            </c:ext>
          </c:extLst>
        </c:ser>
        <c:ser>
          <c:idx val="7"/>
          <c:order val="7"/>
          <c:tx>
            <c:strRef>
              <c:f>'30_childVAprov'!$J$1</c:f>
              <c:strCache>
                <c:ptCount val="1"/>
                <c:pt idx="0">
                  <c:v>Unspecified</c:v>
                </c:pt>
              </c:strCache>
            </c:strRef>
          </c:tx>
          <c:spPr>
            <a:solidFill>
              <a:srgbClr val="AFABA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5C33-4670-8BAD-C8102D16ACF2}"/>
                </c:ext>
              </c:extLst>
            </c:dLbl>
            <c:dLbl>
              <c:idx val="1"/>
              <c:delete val="1"/>
              <c:extLst>
                <c:ext xmlns:c15="http://schemas.microsoft.com/office/drawing/2012/chart" uri="{CE6537A1-D6FC-4f65-9D91-7224C49458BB}"/>
                <c:ext xmlns:c16="http://schemas.microsoft.com/office/drawing/2014/chart" uri="{C3380CC4-5D6E-409C-BE32-E72D297353CC}">
                  <c16:uniqueId val="{00000019-6EF3-442D-B02A-F8F6E7E75220}"/>
                </c:ext>
              </c:extLst>
            </c:dLbl>
            <c:dLbl>
              <c:idx val="3"/>
              <c:delete val="1"/>
              <c:extLst>
                <c:ext xmlns:c15="http://schemas.microsoft.com/office/drawing/2012/chart" uri="{CE6537A1-D6FC-4f65-9D91-7224C49458BB}"/>
                <c:ext xmlns:c16="http://schemas.microsoft.com/office/drawing/2014/chart" uri="{C3380CC4-5D6E-409C-BE32-E72D297353CC}">
                  <c16:uniqueId val="{0000001B-6EF3-442D-B02A-F8F6E7E75220}"/>
                </c:ext>
              </c:extLst>
            </c:dLbl>
            <c:dLbl>
              <c:idx val="4"/>
              <c:delete val="1"/>
              <c:extLst>
                <c:ext xmlns:c15="http://schemas.microsoft.com/office/drawing/2012/chart" uri="{CE6537A1-D6FC-4f65-9D91-7224C49458BB}"/>
                <c:ext xmlns:c16="http://schemas.microsoft.com/office/drawing/2014/chart" uri="{C3380CC4-5D6E-409C-BE32-E72D297353CC}">
                  <c16:uniqueId val="{0000001C-6EF3-442D-B02A-F8F6E7E75220}"/>
                </c:ext>
              </c:extLst>
            </c:dLbl>
            <c:dLbl>
              <c:idx val="6"/>
              <c:delete val="1"/>
              <c:extLst>
                <c:ext xmlns:c15="http://schemas.microsoft.com/office/drawing/2012/chart" uri="{CE6537A1-D6FC-4f65-9D91-7224C49458BB}"/>
                <c:ext xmlns:c16="http://schemas.microsoft.com/office/drawing/2014/chart" uri="{C3380CC4-5D6E-409C-BE32-E72D297353CC}">
                  <c16:uniqueId val="{0000001E-6EF3-442D-B02A-F8F6E7E75220}"/>
                </c:ext>
              </c:extLst>
            </c:dLbl>
            <c:dLbl>
              <c:idx val="7"/>
              <c:delete val="1"/>
              <c:extLst>
                <c:ext xmlns:c15="http://schemas.microsoft.com/office/drawing/2012/chart" uri="{CE6537A1-D6FC-4f65-9D91-7224C49458BB}"/>
                <c:ext xmlns:c16="http://schemas.microsoft.com/office/drawing/2014/chart" uri="{C3380CC4-5D6E-409C-BE32-E72D297353CC}">
                  <c16:uniqueId val="{0000001F-6EF3-442D-B02A-F8F6E7E75220}"/>
                </c:ext>
              </c:extLst>
            </c:dLbl>
            <c:dLbl>
              <c:idx val="9"/>
              <c:delete val="1"/>
              <c:extLst>
                <c:ext xmlns:c15="http://schemas.microsoft.com/office/drawing/2012/chart" uri="{CE6537A1-D6FC-4f65-9D91-7224C49458BB}"/>
                <c:ext xmlns:c16="http://schemas.microsoft.com/office/drawing/2014/chart" uri="{C3380CC4-5D6E-409C-BE32-E72D297353CC}">
                  <c16:uniqueId val="{00000021-6EF3-442D-B02A-F8F6E7E75220}"/>
                </c:ext>
              </c:extLst>
            </c:dLbl>
            <c:dLbl>
              <c:idx val="10"/>
              <c:delete val="1"/>
              <c:extLst>
                <c:ext xmlns:c15="http://schemas.microsoft.com/office/drawing/2012/chart" uri="{CE6537A1-D6FC-4f65-9D91-7224C49458BB}"/>
                <c:ext xmlns:c16="http://schemas.microsoft.com/office/drawing/2014/chart" uri="{C3380CC4-5D6E-409C-BE32-E72D297353CC}">
                  <c16:uniqueId val="{00000022-6EF3-442D-B02A-F8F6E7E75220}"/>
                </c:ext>
              </c:extLst>
            </c:dLbl>
            <c:dLbl>
              <c:idx val="12"/>
              <c:delete val="1"/>
              <c:extLst>
                <c:ext xmlns:c15="http://schemas.microsoft.com/office/drawing/2012/chart" uri="{CE6537A1-D6FC-4f65-9D91-7224C49458BB}"/>
                <c:ext xmlns:c16="http://schemas.microsoft.com/office/drawing/2014/chart" uri="{C3380CC4-5D6E-409C-BE32-E72D297353CC}">
                  <c16:uniqueId val="{00000024-6EF3-442D-B02A-F8F6E7E75220}"/>
                </c:ext>
              </c:extLst>
            </c:dLbl>
            <c:dLbl>
              <c:idx val="13"/>
              <c:delete val="1"/>
              <c:extLst>
                <c:ext xmlns:c15="http://schemas.microsoft.com/office/drawing/2012/chart" uri="{CE6537A1-D6FC-4f65-9D91-7224C49458BB}"/>
                <c:ext xmlns:c16="http://schemas.microsoft.com/office/drawing/2014/chart" uri="{C3380CC4-5D6E-409C-BE32-E72D297353CC}">
                  <c16:uniqueId val="{00000025-6EF3-442D-B02A-F8F6E7E75220}"/>
                </c:ext>
              </c:extLst>
            </c:dLbl>
            <c:dLbl>
              <c:idx val="15"/>
              <c:delete val="1"/>
              <c:extLst>
                <c:ext xmlns:c15="http://schemas.microsoft.com/office/drawing/2012/chart" uri="{CE6537A1-D6FC-4f65-9D91-7224C49458BB}"/>
                <c:ext xmlns:c16="http://schemas.microsoft.com/office/drawing/2014/chart" uri="{C3380CC4-5D6E-409C-BE32-E72D297353CC}">
                  <c16:uniqueId val="{00000028-6EF3-442D-B02A-F8F6E7E75220}"/>
                </c:ext>
              </c:extLst>
            </c:dLbl>
            <c:dLbl>
              <c:idx val="16"/>
              <c:delete val="1"/>
              <c:extLst>
                <c:ext xmlns:c15="http://schemas.microsoft.com/office/drawing/2012/chart" uri="{CE6537A1-D6FC-4f65-9D91-7224C49458BB}"/>
                <c:ext xmlns:c16="http://schemas.microsoft.com/office/drawing/2014/chart" uri="{C3380CC4-5D6E-409C-BE32-E72D297353CC}">
                  <c16:uniqueId val="{00000029-6EF3-442D-B02A-F8F6E7E752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'30_childVAprov'!$A$2:$B$19</c:f>
              <c:multiLvlStrCache>
                <c:ptCount val="18"/>
                <c:lvl>
                  <c:pt idx="0">
                    <c:v>InterVA</c:v>
                  </c:pt>
                  <c:pt idx="1">
                    <c:v>InsilicoVA</c:v>
                  </c:pt>
                  <c:pt idx="2">
                    <c:v>EAVA</c:v>
                  </c:pt>
                  <c:pt idx="3">
                    <c:v>InterVA</c:v>
                  </c:pt>
                  <c:pt idx="4">
                    <c:v>InsilicoVA</c:v>
                  </c:pt>
                  <c:pt idx="5">
                    <c:v>EAVA</c:v>
                  </c:pt>
                  <c:pt idx="6">
                    <c:v>InterVA</c:v>
                  </c:pt>
                  <c:pt idx="7">
                    <c:v>InsilicoVA</c:v>
                  </c:pt>
                  <c:pt idx="8">
                    <c:v>EAVA</c:v>
                  </c:pt>
                  <c:pt idx="9">
                    <c:v>InterVA</c:v>
                  </c:pt>
                  <c:pt idx="10">
                    <c:v>InsilicoVA</c:v>
                  </c:pt>
                  <c:pt idx="11">
                    <c:v>EAVA</c:v>
                  </c:pt>
                  <c:pt idx="12">
                    <c:v>InterVA</c:v>
                  </c:pt>
                  <c:pt idx="13">
                    <c:v>InsilicoVA</c:v>
                  </c:pt>
                  <c:pt idx="14">
                    <c:v>EAVA</c:v>
                  </c:pt>
                  <c:pt idx="15">
                    <c:v>InterVA</c:v>
                  </c:pt>
                  <c:pt idx="16">
                    <c:v>InsilicoVA</c:v>
                  </c:pt>
                  <c:pt idx="17">
                    <c:v>EAVA</c:v>
                  </c:pt>
                </c:lvl>
                <c:lvl>
                  <c:pt idx="0">
                    <c:v>Province 1</c:v>
                  </c:pt>
                  <c:pt idx="3">
                    <c:v>Province 2</c:v>
                  </c:pt>
                  <c:pt idx="6">
                    <c:v>Province 3</c:v>
                  </c:pt>
                  <c:pt idx="9">
                    <c:v>Province 4</c:v>
                  </c:pt>
                  <c:pt idx="12">
                    <c:v>Province 5</c:v>
                  </c:pt>
                  <c:pt idx="15">
                    <c:v>Province 6</c:v>
                  </c:pt>
                </c:lvl>
              </c:multiLvlStrCache>
            </c:multiLvlStrRef>
          </c:cat>
          <c:val>
            <c:numRef>
              <c:f>'30_childVAprov'!$J$2:$J$19</c:f>
              <c:numCache>
                <c:formatCode>0%</c:formatCode>
                <c:ptCount val="18"/>
                <c:pt idx="0">
                  <c:v>0</c:v>
                </c:pt>
                <c:pt idx="1">
                  <c:v>0</c:v>
                </c:pt>
                <c:pt idx="2">
                  <c:v>8.7378643453121185E-2</c:v>
                </c:pt>
                <c:pt idx="3">
                  <c:v>0</c:v>
                </c:pt>
                <c:pt idx="4">
                  <c:v>0</c:v>
                </c:pt>
                <c:pt idx="5">
                  <c:v>0.14782609045505524</c:v>
                </c:pt>
                <c:pt idx="6">
                  <c:v>0</c:v>
                </c:pt>
                <c:pt idx="7">
                  <c:v>0</c:v>
                </c:pt>
                <c:pt idx="8">
                  <c:v>0.11627907305955887</c:v>
                </c:pt>
                <c:pt idx="9">
                  <c:v>0</c:v>
                </c:pt>
                <c:pt idx="10">
                  <c:v>0</c:v>
                </c:pt>
                <c:pt idx="11">
                  <c:v>0.15384615957736969</c:v>
                </c:pt>
                <c:pt idx="12">
                  <c:v>0</c:v>
                </c:pt>
                <c:pt idx="13">
                  <c:v>0</c:v>
                </c:pt>
                <c:pt idx="14">
                  <c:v>5.4545454680919647E-2</c:v>
                </c:pt>
                <c:pt idx="15">
                  <c:v>0</c:v>
                </c:pt>
                <c:pt idx="16">
                  <c:v>0</c:v>
                </c:pt>
                <c:pt idx="17">
                  <c:v>0.16025641560554504</c:v>
                </c:pt>
              </c:numCache>
            </c:numRef>
          </c:val>
          <c:extLst>
            <c:ext xmlns:c16="http://schemas.microsoft.com/office/drawing/2014/chart" uri="{C3380CC4-5D6E-409C-BE32-E72D297353CC}">
              <c16:uniqueId val="{00000007-6EF3-442D-B02A-F8F6E7E75220}"/>
            </c:ext>
          </c:extLst>
        </c:ser>
        <c:dLbls>
          <c:showLegendKey val="0"/>
          <c:showVal val="0"/>
          <c:showCatName val="0"/>
          <c:showSerName val="0"/>
          <c:showPercent val="0"/>
          <c:showBubbleSize val="0"/>
        </c:dLbls>
        <c:gapWidth val="50"/>
        <c:overlap val="100"/>
        <c:axId val="686927679"/>
        <c:axId val="668291647"/>
      </c:barChart>
      <c:catAx>
        <c:axId val="686927679"/>
        <c:scaling>
          <c:orientation val="maxMin"/>
        </c:scaling>
        <c:delete val="0"/>
        <c:axPos val="l"/>
        <c:numFmt formatCode="General" sourceLinked="1"/>
        <c:majorTickMark val="none"/>
        <c:minorTickMark val="none"/>
        <c:tickLblPos val="nextTo"/>
        <c:spPr>
          <a:noFill/>
          <a:ln w="9525" cap="flat" cmpd="sng" algn="ctr">
            <a:solidFill>
              <a:schemeClr val="bg1">
                <a:lumMod val="9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68291647"/>
        <c:crosses val="autoZero"/>
        <c:auto val="1"/>
        <c:lblAlgn val="ctr"/>
        <c:lblOffset val="100"/>
        <c:noMultiLvlLbl val="0"/>
      </c:catAx>
      <c:valAx>
        <c:axId val="668291647"/>
        <c:scaling>
          <c:orientation val="minMax"/>
        </c:scaling>
        <c:delete val="1"/>
        <c:axPos val="t"/>
        <c:numFmt formatCode="0%" sourceLinked="1"/>
        <c:majorTickMark val="none"/>
        <c:minorTickMark val="none"/>
        <c:tickLblPos val="nextTo"/>
        <c:crossAx val="6869276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58397048195064"/>
          <c:y val="8.952702441049408E-2"/>
          <c:w val="0.77152921102253524"/>
          <c:h val="0.87805440973507665"/>
        </c:manualLayout>
      </c:layout>
      <c:barChart>
        <c:barDir val="bar"/>
        <c:grouping val="percentStacked"/>
        <c:varyColors val="0"/>
        <c:ser>
          <c:idx val="0"/>
          <c:order val="0"/>
          <c:tx>
            <c:strRef>
              <c:f>'31_5_14yrsVAprov'!$C$1</c:f>
              <c:strCache>
                <c:ptCount val="1"/>
                <c:pt idx="0">
                  <c:v>Diarrhea</c:v>
                </c:pt>
              </c:strCache>
            </c:strRef>
          </c:tx>
          <c:spPr>
            <a:solidFill>
              <a:schemeClr val="accent6">
                <a:lumMod val="20000"/>
                <a:lumOff val="80000"/>
              </a:schemeClr>
            </a:solidFill>
            <a:ln>
              <a:solidFill>
                <a:schemeClr val="accent6">
                  <a:lumMod val="20000"/>
                  <a:lumOff val="8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'31_5_14yrsVAprov'!$C$2:$C$9</c:f>
              <c:numCache>
                <c:formatCode>0%</c:formatCode>
                <c:ptCount val="8"/>
                <c:pt idx="0">
                  <c:v>0.125</c:v>
                </c:pt>
                <c:pt idx="1">
                  <c:v>6.25E-2</c:v>
                </c:pt>
                <c:pt idx="2">
                  <c:v>0.2083333283662796</c:v>
                </c:pt>
                <c:pt idx="3">
                  <c:v>0.2083333283662796</c:v>
                </c:pt>
                <c:pt idx="4">
                  <c:v>0.19230769574642181</c:v>
                </c:pt>
                <c:pt idx="5">
                  <c:v>0.15384615957736969</c:v>
                </c:pt>
                <c:pt idx="6">
                  <c:v>0.23076923191547394</c:v>
                </c:pt>
                <c:pt idx="7">
                  <c:v>0.23076923191547394</c:v>
                </c:pt>
              </c:numCache>
            </c:numRef>
          </c:val>
          <c:extLst>
            <c:ext xmlns:c16="http://schemas.microsoft.com/office/drawing/2014/chart" uri="{C3380CC4-5D6E-409C-BE32-E72D297353CC}">
              <c16:uniqueId val="{00000000-4982-4126-8712-8E97965FD41A}"/>
            </c:ext>
          </c:extLst>
        </c:ser>
        <c:ser>
          <c:idx val="1"/>
          <c:order val="1"/>
          <c:tx>
            <c:strRef>
              <c:f>'31_5_14yrsVAprov'!$D$1</c:f>
              <c:strCache>
                <c:ptCount val="1"/>
                <c:pt idx="0">
                  <c:v>Malaria</c:v>
                </c:pt>
              </c:strCache>
            </c:strRef>
          </c:tx>
          <c:spPr>
            <a:solidFill>
              <a:schemeClr val="accent6">
                <a:lumMod val="60000"/>
                <a:lumOff val="40000"/>
                <a:alpha val="80000"/>
              </a:schemeClr>
            </a:solidFill>
            <a:ln>
              <a:solidFill>
                <a:schemeClr val="accent6">
                  <a:lumMod val="40000"/>
                  <a:lumOff val="60000"/>
                </a:schemeClr>
              </a:solid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2-F02A-41AC-8796-3A1224AD6A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'31_5_14yrsVAprov'!$D$2:$D$9</c:f>
              <c:numCache>
                <c:formatCode>0%</c:formatCode>
                <c:ptCount val="8"/>
                <c:pt idx="0">
                  <c:v>0.15625</c:v>
                </c:pt>
                <c:pt idx="1">
                  <c:v>0.15625</c:v>
                </c:pt>
                <c:pt idx="2">
                  <c:v>0.125</c:v>
                </c:pt>
                <c:pt idx="3">
                  <c:v>0.125</c:v>
                </c:pt>
                <c:pt idx="4">
                  <c:v>0.23076923191547394</c:v>
                </c:pt>
                <c:pt idx="5">
                  <c:v>0.19230769574642181</c:v>
                </c:pt>
                <c:pt idx="6">
                  <c:v>3.8461539894342422E-2</c:v>
                </c:pt>
                <c:pt idx="7">
                  <c:v>0</c:v>
                </c:pt>
              </c:numCache>
            </c:numRef>
          </c:val>
          <c:extLst>
            <c:ext xmlns:c16="http://schemas.microsoft.com/office/drawing/2014/chart" uri="{C3380CC4-5D6E-409C-BE32-E72D297353CC}">
              <c16:uniqueId val="{00000002-4982-4126-8712-8E97965FD41A}"/>
            </c:ext>
          </c:extLst>
        </c:ser>
        <c:ser>
          <c:idx val="2"/>
          <c:order val="2"/>
          <c:tx>
            <c:strRef>
              <c:f>'31_5_14yrsVAprov'!$E$1</c:f>
              <c:strCache>
                <c:ptCount val="1"/>
                <c:pt idx="0">
                  <c:v>HIV</c:v>
                </c:pt>
              </c:strCache>
            </c:strRef>
          </c:tx>
          <c:spPr>
            <a:solidFill>
              <a:schemeClr val="bg2">
                <a:lumMod val="50000"/>
              </a:schemeClr>
            </a:solidFill>
            <a:ln>
              <a:solidFill>
                <a:schemeClr val="bg2">
                  <a:lumMod val="50000"/>
                </a:schemeClr>
              </a:solid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0-F02A-41AC-8796-3A1224AD6A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'31_5_14yrsVAprov'!$E$2:$E$9</c:f>
              <c:numCache>
                <c:formatCode>0%</c:formatCode>
                <c:ptCount val="8"/>
                <c:pt idx="0">
                  <c:v>6.25E-2</c:v>
                </c:pt>
                <c:pt idx="1">
                  <c:v>6.25E-2</c:v>
                </c:pt>
                <c:pt idx="2">
                  <c:v>0.2083333283662796</c:v>
                </c:pt>
                <c:pt idx="3">
                  <c:v>8.3333335816860199E-2</c:v>
                </c:pt>
                <c:pt idx="4">
                  <c:v>3.8461539894342422E-2</c:v>
                </c:pt>
                <c:pt idx="5">
                  <c:v>0</c:v>
                </c:pt>
                <c:pt idx="6">
                  <c:v>7.6923079788684845E-2</c:v>
                </c:pt>
                <c:pt idx="7">
                  <c:v>7.6923079788684845E-2</c:v>
                </c:pt>
              </c:numCache>
            </c:numRef>
          </c:val>
          <c:extLst>
            <c:ext xmlns:c16="http://schemas.microsoft.com/office/drawing/2014/chart" uri="{C3380CC4-5D6E-409C-BE32-E72D297353CC}">
              <c16:uniqueId val="{00000004-4982-4126-8712-8E97965FD41A}"/>
            </c:ext>
          </c:extLst>
        </c:ser>
        <c:ser>
          <c:idx val="3"/>
          <c:order val="3"/>
          <c:tx>
            <c:strRef>
              <c:f>'31_5_14yrsVAprov'!$F$1</c:f>
              <c:strCache>
                <c:ptCount val="1"/>
                <c:pt idx="0">
                  <c:v>Injury</c:v>
                </c:pt>
              </c:strCache>
            </c:strRef>
          </c:tx>
          <c:spPr>
            <a:solidFill>
              <a:schemeClr val="accent1">
                <a:lumMod val="20000"/>
                <a:lumOff val="80000"/>
                <a:alpha val="40000"/>
              </a:schemeClr>
            </a:solidFill>
            <a:ln>
              <a:solidFill>
                <a:schemeClr val="accent1">
                  <a:lumMod val="20000"/>
                  <a:lumOff val="8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'31_5_14yrsVAprov'!$F$2:$F$9</c:f>
              <c:numCache>
                <c:formatCode>0%</c:formatCode>
                <c:ptCount val="8"/>
                <c:pt idx="0">
                  <c:v>9.375E-2</c:v>
                </c:pt>
                <c:pt idx="1">
                  <c:v>0.125</c:v>
                </c:pt>
                <c:pt idx="2">
                  <c:v>0.2083333283662796</c:v>
                </c:pt>
                <c:pt idx="3">
                  <c:v>0.2083333283662796</c:v>
                </c:pt>
                <c:pt idx="4">
                  <c:v>0.19230769574642181</c:v>
                </c:pt>
                <c:pt idx="5">
                  <c:v>0.19230769574642181</c:v>
                </c:pt>
                <c:pt idx="6">
                  <c:v>0.15384615957736969</c:v>
                </c:pt>
                <c:pt idx="7">
                  <c:v>0.19230769574642181</c:v>
                </c:pt>
              </c:numCache>
            </c:numRef>
          </c:val>
          <c:extLst>
            <c:ext xmlns:c16="http://schemas.microsoft.com/office/drawing/2014/chart" uri="{C3380CC4-5D6E-409C-BE32-E72D297353CC}">
              <c16:uniqueId val="{00000005-4982-4126-8712-8E97965FD41A}"/>
            </c:ext>
          </c:extLst>
        </c:ser>
        <c:ser>
          <c:idx val="4"/>
          <c:order val="4"/>
          <c:tx>
            <c:strRef>
              <c:f>'31_5_14yrsVAprov'!$G$1</c:f>
              <c:strCache>
                <c:ptCount val="1"/>
                <c:pt idx="0">
                  <c:v>Other</c:v>
                </c:pt>
              </c:strCache>
            </c:strRef>
          </c:tx>
          <c:spPr>
            <a:solidFill>
              <a:schemeClr val="accent1">
                <a:lumMod val="40000"/>
                <a:lumOff val="60000"/>
              </a:schemeClr>
            </a:solidFill>
            <a:ln>
              <a:solidFill>
                <a:schemeClr val="accent1">
                  <a:lumMod val="40000"/>
                  <a:lumOff val="6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'31_5_14yrsVAprov'!$G$2:$G$9</c:f>
              <c:numCache>
                <c:formatCode>0%</c:formatCode>
                <c:ptCount val="8"/>
                <c:pt idx="0">
                  <c:v>0.25</c:v>
                </c:pt>
                <c:pt idx="1">
                  <c:v>0.25</c:v>
                </c:pt>
                <c:pt idx="2">
                  <c:v>8.3333335816860199E-2</c:v>
                </c:pt>
                <c:pt idx="3">
                  <c:v>0.2083333283662796</c:v>
                </c:pt>
                <c:pt idx="4">
                  <c:v>0.19230769574642181</c:v>
                </c:pt>
                <c:pt idx="5">
                  <c:v>0.19230769574642181</c:v>
                </c:pt>
                <c:pt idx="6">
                  <c:v>0.30769231915473938</c:v>
                </c:pt>
                <c:pt idx="7">
                  <c:v>0.19230769574642181</c:v>
                </c:pt>
              </c:numCache>
            </c:numRef>
          </c:val>
          <c:extLst>
            <c:ext xmlns:c16="http://schemas.microsoft.com/office/drawing/2014/chart" uri="{C3380CC4-5D6E-409C-BE32-E72D297353CC}">
              <c16:uniqueId val="{00000006-4982-4126-8712-8E97965FD41A}"/>
            </c:ext>
          </c:extLst>
        </c:ser>
        <c:ser>
          <c:idx val="5"/>
          <c:order val="5"/>
          <c:tx>
            <c:strRef>
              <c:f>'31_5_14yrsVAprov'!$H$1</c:f>
              <c:strCache>
                <c:ptCount val="1"/>
                <c:pt idx="0">
                  <c:v>Other infections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'31_5_14yrsVAprov'!$H$2:$H$9</c:f>
              <c:numCache>
                <c:formatCode>0%</c:formatCode>
                <c:ptCount val="8"/>
                <c:pt idx="0">
                  <c:v>0.21875</c:v>
                </c:pt>
                <c:pt idx="1">
                  <c:v>0.3125</c:v>
                </c:pt>
                <c:pt idx="2">
                  <c:v>8.3333335816860199E-2</c:v>
                </c:pt>
                <c:pt idx="3">
                  <c:v>8.3333335816860199E-2</c:v>
                </c:pt>
                <c:pt idx="4">
                  <c:v>0.11538461595773697</c:v>
                </c:pt>
                <c:pt idx="5">
                  <c:v>0.23076923191547394</c:v>
                </c:pt>
                <c:pt idx="6">
                  <c:v>0.11538461595773697</c:v>
                </c:pt>
                <c:pt idx="7">
                  <c:v>0.30769231915473938</c:v>
                </c:pt>
              </c:numCache>
            </c:numRef>
          </c:val>
          <c:extLst>
            <c:ext xmlns:c16="http://schemas.microsoft.com/office/drawing/2014/chart" uri="{C3380CC4-5D6E-409C-BE32-E72D297353CC}">
              <c16:uniqueId val="{00000007-4982-4126-8712-8E97965FD41A}"/>
            </c:ext>
          </c:extLst>
        </c:ser>
        <c:ser>
          <c:idx val="6"/>
          <c:order val="6"/>
          <c:tx>
            <c:strRef>
              <c:f>'31_5_14yrsVAprov'!$I$1</c:f>
              <c:strCache>
                <c:ptCount val="1"/>
                <c:pt idx="0">
                  <c:v>Pneumonia</c:v>
                </c:pt>
              </c:strCache>
            </c:strRef>
          </c:tx>
          <c:spPr>
            <a:solidFill>
              <a:schemeClr val="bg1">
                <a:lumMod val="9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E-4982-4126-8712-8E97965FD41A}"/>
                </c:ext>
              </c:extLst>
            </c:dLbl>
            <c:dLbl>
              <c:idx val="7"/>
              <c:delete val="1"/>
              <c:extLst>
                <c:ext xmlns:c15="http://schemas.microsoft.com/office/drawing/2012/chart" uri="{CE6537A1-D6FC-4f65-9D91-7224C49458BB}"/>
                <c:ext xmlns:c16="http://schemas.microsoft.com/office/drawing/2014/chart" uri="{C3380CC4-5D6E-409C-BE32-E72D297353CC}">
                  <c16:uniqueId val="{00000001-F02A-41AC-8796-3A1224AD6A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'31_5_14yrsVAprov'!$I$2:$I$9</c:f>
              <c:numCache>
                <c:formatCode>0%</c:formatCode>
                <c:ptCount val="8"/>
                <c:pt idx="0">
                  <c:v>3.125E-2</c:v>
                </c:pt>
                <c:pt idx="1">
                  <c:v>0.03</c:v>
                </c:pt>
                <c:pt idx="2">
                  <c:v>0.04</c:v>
                </c:pt>
                <c:pt idx="3">
                  <c:v>8.3333335816860199E-2</c:v>
                </c:pt>
                <c:pt idx="4">
                  <c:v>3.8461539894342422E-2</c:v>
                </c:pt>
                <c:pt idx="5">
                  <c:v>3.8461539894342422E-2</c:v>
                </c:pt>
                <c:pt idx="6">
                  <c:v>0</c:v>
                </c:pt>
                <c:pt idx="7">
                  <c:v>0</c:v>
                </c:pt>
              </c:numCache>
            </c:numRef>
          </c:val>
          <c:extLst>
            <c:ext xmlns:c16="http://schemas.microsoft.com/office/drawing/2014/chart" uri="{C3380CC4-5D6E-409C-BE32-E72D297353CC}">
              <c16:uniqueId val="{00000010-4982-4126-8712-8E97965FD41A}"/>
            </c:ext>
          </c:extLst>
        </c:ser>
        <c:ser>
          <c:idx val="7"/>
          <c:order val="7"/>
          <c:tx>
            <c:strRef>
              <c:f>'31_5_14yrsVAprov'!$J$1</c:f>
              <c:strCache>
                <c:ptCount val="1"/>
                <c:pt idx="0">
                  <c:v>Tuberculosis</c:v>
                </c:pt>
              </c:strCache>
            </c:strRef>
          </c:tx>
          <c:spPr>
            <a:solidFill>
              <a:schemeClr val="bg1">
                <a:lumMod val="85000"/>
              </a:schemeClr>
            </a:solidFill>
            <a:ln>
              <a:noFill/>
            </a:ln>
            <a:effectLst/>
          </c:spPr>
          <c:invertIfNegative val="0"/>
          <c:dLbls>
            <c:dLbl>
              <c:idx val="0"/>
              <c:layout>
                <c:manualLayout>
                  <c:x val="-1.666083658069464E-3"/>
                  <c:y val="-2.3875221006455463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982-4126-8712-8E97965FD41A}"/>
                </c:ext>
              </c:extLst>
            </c:dLbl>
            <c:dLbl>
              <c:idx val="1"/>
              <c:delete val="1"/>
              <c:extLst>
                <c:ext xmlns:c15="http://schemas.microsoft.com/office/drawing/2012/chart" uri="{CE6537A1-D6FC-4f65-9D91-7224C49458BB}"/>
                <c:ext xmlns:c16="http://schemas.microsoft.com/office/drawing/2014/chart" uri="{C3380CC4-5D6E-409C-BE32-E72D297353CC}">
                  <c16:uniqueId val="{00000012-4982-4126-8712-8E97965FD41A}"/>
                </c:ext>
              </c:extLst>
            </c:dLbl>
            <c:dLbl>
              <c:idx val="2"/>
              <c:delete val="1"/>
              <c:extLst>
                <c:ext xmlns:c15="http://schemas.microsoft.com/office/drawing/2012/chart" uri="{CE6537A1-D6FC-4f65-9D91-7224C49458BB}"/>
                <c:ext xmlns:c16="http://schemas.microsoft.com/office/drawing/2014/chart" uri="{C3380CC4-5D6E-409C-BE32-E72D297353CC}">
                  <c16:uniqueId val="{00000013-4982-4126-8712-8E97965FD41A}"/>
                </c:ext>
              </c:extLst>
            </c:dLbl>
            <c:dLbl>
              <c:idx val="3"/>
              <c:delete val="1"/>
              <c:extLst>
                <c:ext xmlns:c15="http://schemas.microsoft.com/office/drawing/2012/chart" uri="{CE6537A1-D6FC-4f65-9D91-7224C49458BB}"/>
                <c:ext xmlns:c16="http://schemas.microsoft.com/office/drawing/2014/chart" uri="{C3380CC4-5D6E-409C-BE32-E72D297353CC}">
                  <c16:uniqueId val="{00000014-4982-4126-8712-8E97965FD41A}"/>
                </c:ext>
              </c:extLst>
            </c:dLbl>
            <c:dLbl>
              <c:idx val="4"/>
              <c:delete val="1"/>
              <c:extLst>
                <c:ext xmlns:c15="http://schemas.microsoft.com/office/drawing/2012/chart" uri="{CE6537A1-D6FC-4f65-9D91-7224C49458BB}"/>
                <c:ext xmlns:c16="http://schemas.microsoft.com/office/drawing/2014/chart" uri="{C3380CC4-5D6E-409C-BE32-E72D297353CC}">
                  <c16:uniqueId val="{00000015-4982-4126-8712-8E97965FD41A}"/>
                </c:ext>
              </c:extLst>
            </c:dLbl>
            <c:dLbl>
              <c:idx val="5"/>
              <c:delete val="1"/>
              <c:extLst>
                <c:ext xmlns:c15="http://schemas.microsoft.com/office/drawing/2012/chart" uri="{CE6537A1-D6FC-4f65-9D91-7224C49458BB}"/>
                <c:ext xmlns:c16="http://schemas.microsoft.com/office/drawing/2014/chart" uri="{C3380CC4-5D6E-409C-BE32-E72D297353CC}">
                  <c16:uniqueId val="{00000016-4982-4126-8712-8E97965FD41A}"/>
                </c:ext>
              </c:extLst>
            </c:dLbl>
            <c:dLbl>
              <c:idx val="6"/>
              <c:layout>
                <c:manualLayout>
                  <c:x val="-1.1141285055495033E-4"/>
                  <c:y val="1.86597936171727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4982-4126-8712-8E97965FD4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'31_5_14yrsVAprov'!$J$2:$J$8</c:f>
              <c:numCache>
                <c:formatCode>0%</c:formatCode>
                <c:ptCount val="7"/>
                <c:pt idx="0">
                  <c:v>3.125E-2</c:v>
                </c:pt>
                <c:pt idx="1">
                  <c:v>0</c:v>
                </c:pt>
                <c:pt idx="2">
                  <c:v>0</c:v>
                </c:pt>
                <c:pt idx="3">
                  <c:v>0</c:v>
                </c:pt>
                <c:pt idx="4">
                  <c:v>0</c:v>
                </c:pt>
                <c:pt idx="5">
                  <c:v>0</c:v>
                </c:pt>
                <c:pt idx="6">
                  <c:v>0.04</c:v>
                </c:pt>
              </c:numCache>
            </c:numRef>
          </c:val>
          <c:extLst>
            <c:ext xmlns:c16="http://schemas.microsoft.com/office/drawing/2014/chart" uri="{C3380CC4-5D6E-409C-BE32-E72D297353CC}">
              <c16:uniqueId val="{00000018-4982-4126-8712-8E97965FD41A}"/>
            </c:ext>
          </c:extLst>
        </c:ser>
        <c:ser>
          <c:idx val="8"/>
          <c:order val="8"/>
          <c:tx>
            <c:strRef>
              <c:f>'31_5_14yrsVAprov'!$K$1</c:f>
              <c:strCache>
                <c:ptCount val="1"/>
                <c:pt idx="0">
                  <c:v>Cancer</c:v>
                </c:pt>
              </c:strCache>
            </c:strRef>
          </c:tx>
          <c:spPr>
            <a:solidFill>
              <a:schemeClr val="accent2">
                <a:lumMod val="50000"/>
              </a:schemeClr>
            </a:solidFill>
            <a:ln>
              <a:noFill/>
            </a:ln>
            <a:effectLst/>
          </c:spPr>
          <c:invertIfNegative val="0"/>
          <c:dLbls>
            <c:dLbl>
              <c:idx val="0"/>
              <c:layout>
                <c:manualLayout>
                  <c:x val="3.1056984931880541E-2"/>
                  <c:y val="2.2775466230917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982-4126-8712-8E97965FD41A}"/>
                </c:ext>
              </c:extLst>
            </c:dLbl>
            <c:dLbl>
              <c:idx val="1"/>
              <c:delete val="1"/>
              <c:extLst>
                <c:ext xmlns:c15="http://schemas.microsoft.com/office/drawing/2012/chart" uri="{CE6537A1-D6FC-4f65-9D91-7224C49458BB}"/>
                <c:ext xmlns:c16="http://schemas.microsoft.com/office/drawing/2014/chart" uri="{C3380CC4-5D6E-409C-BE32-E72D297353CC}">
                  <c16:uniqueId val="{0000001A-4982-4126-8712-8E97965FD41A}"/>
                </c:ext>
              </c:extLst>
            </c:dLbl>
            <c:dLbl>
              <c:idx val="2"/>
              <c:delete val="1"/>
              <c:extLst>
                <c:ext xmlns:c15="http://schemas.microsoft.com/office/drawing/2012/chart" uri="{CE6537A1-D6FC-4f65-9D91-7224C49458BB}"/>
                <c:ext xmlns:c16="http://schemas.microsoft.com/office/drawing/2014/chart" uri="{C3380CC4-5D6E-409C-BE32-E72D297353CC}">
                  <c16:uniqueId val="{0000001B-4982-4126-8712-8E97965FD41A}"/>
                </c:ext>
              </c:extLst>
            </c:dLbl>
            <c:dLbl>
              <c:idx val="3"/>
              <c:delete val="1"/>
              <c:extLst>
                <c:ext xmlns:c15="http://schemas.microsoft.com/office/drawing/2012/chart" uri="{CE6537A1-D6FC-4f65-9D91-7224C49458BB}"/>
                <c:ext xmlns:c16="http://schemas.microsoft.com/office/drawing/2014/chart" uri="{C3380CC4-5D6E-409C-BE32-E72D297353CC}">
                  <c16:uniqueId val="{0000001C-4982-4126-8712-8E97965FD41A}"/>
                </c:ext>
              </c:extLst>
            </c:dLbl>
            <c:dLbl>
              <c:idx val="4"/>
              <c:delete val="1"/>
              <c:extLst>
                <c:ext xmlns:c15="http://schemas.microsoft.com/office/drawing/2012/chart" uri="{CE6537A1-D6FC-4f65-9D91-7224C49458BB}"/>
                <c:ext xmlns:c16="http://schemas.microsoft.com/office/drawing/2014/chart" uri="{C3380CC4-5D6E-409C-BE32-E72D297353CC}">
                  <c16:uniqueId val="{0000001D-4982-4126-8712-8E97965FD41A}"/>
                </c:ext>
              </c:extLst>
            </c:dLbl>
            <c:dLbl>
              <c:idx val="5"/>
              <c:delete val="1"/>
              <c:extLst>
                <c:ext xmlns:c15="http://schemas.microsoft.com/office/drawing/2012/chart" uri="{CE6537A1-D6FC-4f65-9D91-7224C49458BB}"/>
                <c:ext xmlns:c16="http://schemas.microsoft.com/office/drawing/2014/chart" uri="{C3380CC4-5D6E-409C-BE32-E72D297353CC}">
                  <c16:uniqueId val="{0000001E-4982-4126-8712-8E97965FD41A}"/>
                </c:ext>
              </c:extLst>
            </c:dLbl>
            <c:dLbl>
              <c:idx val="6"/>
              <c:delete val="1"/>
              <c:extLst>
                <c:ext xmlns:c15="http://schemas.microsoft.com/office/drawing/2012/chart" uri="{CE6537A1-D6FC-4f65-9D91-7224C49458BB}"/>
                <c:ext xmlns:c16="http://schemas.microsoft.com/office/drawing/2014/chart" uri="{C3380CC4-5D6E-409C-BE32-E72D297353CC}">
                  <c16:uniqueId val="{0000001F-4982-4126-8712-8E97965FD41A}"/>
                </c:ext>
              </c:extLst>
            </c:dLbl>
            <c:dLbl>
              <c:idx val="7"/>
              <c:delete val="1"/>
              <c:extLst>
                <c:ext xmlns:c15="http://schemas.microsoft.com/office/drawing/2012/chart" uri="{CE6537A1-D6FC-4f65-9D91-7224C49458BB}"/>
                <c:ext xmlns:c16="http://schemas.microsoft.com/office/drawing/2014/chart" uri="{C3380CC4-5D6E-409C-BE32-E72D297353CC}">
                  <c16:uniqueId val="{00000020-4982-4126-8712-8E97965FD4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'31_5_14yrsVAprov'!$K$2:$K$9</c:f>
              <c:numCache>
                <c:formatCode>0%</c:formatCode>
                <c:ptCount val="8"/>
                <c:pt idx="0">
                  <c:v>3.125E-2</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1-4982-4126-8712-8E97965FD41A}"/>
            </c:ext>
          </c:extLst>
        </c:ser>
        <c:ser>
          <c:idx val="9"/>
          <c:order val="9"/>
          <c:tx>
            <c:strRef>
              <c:f>'31_5_14yrsVAprov'!$L$1</c:f>
              <c:strCache>
                <c:ptCount val="1"/>
                <c:pt idx="0">
                  <c:v>Unspecified</c:v>
                </c:pt>
              </c:strCache>
            </c:strRef>
          </c:tx>
          <c:spPr>
            <a:solidFill>
              <a:schemeClr val="bg1">
                <a:lumMod val="6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2-4982-4126-8712-8E97965FD41A}"/>
                </c:ext>
              </c:extLst>
            </c:dLbl>
            <c:dLbl>
              <c:idx val="1"/>
              <c:delete val="1"/>
              <c:extLst>
                <c:ext xmlns:c15="http://schemas.microsoft.com/office/drawing/2012/chart" uri="{CE6537A1-D6FC-4f65-9D91-7224C49458BB}"/>
                <c:ext xmlns:c16="http://schemas.microsoft.com/office/drawing/2014/chart" uri="{C3380CC4-5D6E-409C-BE32-E72D297353CC}">
                  <c16:uniqueId val="{00000023-4982-4126-8712-8E97965FD41A}"/>
                </c:ext>
              </c:extLst>
            </c:dLbl>
            <c:dLbl>
              <c:idx val="3"/>
              <c:delete val="1"/>
              <c:extLst>
                <c:ext xmlns:c15="http://schemas.microsoft.com/office/drawing/2012/chart" uri="{CE6537A1-D6FC-4f65-9D91-7224C49458BB}"/>
                <c:ext xmlns:c16="http://schemas.microsoft.com/office/drawing/2014/chart" uri="{C3380CC4-5D6E-409C-BE32-E72D297353CC}">
                  <c16:uniqueId val="{00000025-4982-4126-8712-8E97965FD41A}"/>
                </c:ext>
              </c:extLst>
            </c:dLbl>
            <c:dLbl>
              <c:idx val="4"/>
              <c:delete val="1"/>
              <c:extLst>
                <c:ext xmlns:c15="http://schemas.microsoft.com/office/drawing/2012/chart" uri="{CE6537A1-D6FC-4f65-9D91-7224C49458BB}"/>
                <c:ext xmlns:c16="http://schemas.microsoft.com/office/drawing/2014/chart" uri="{C3380CC4-5D6E-409C-BE32-E72D297353CC}">
                  <c16:uniqueId val="{00000026-4982-4126-8712-8E97965FD41A}"/>
                </c:ext>
              </c:extLst>
            </c:dLbl>
            <c:dLbl>
              <c:idx val="5"/>
              <c:delete val="1"/>
              <c:extLst>
                <c:ext xmlns:c15="http://schemas.microsoft.com/office/drawing/2012/chart" uri="{CE6537A1-D6FC-4f65-9D91-7224C49458BB}"/>
                <c:ext xmlns:c16="http://schemas.microsoft.com/office/drawing/2014/chart" uri="{C3380CC4-5D6E-409C-BE32-E72D297353CC}">
                  <c16:uniqueId val="{00000027-4982-4126-8712-8E97965FD41A}"/>
                </c:ext>
              </c:extLst>
            </c:dLbl>
            <c:dLbl>
              <c:idx val="7"/>
              <c:delete val="1"/>
              <c:extLst>
                <c:ext xmlns:c15="http://schemas.microsoft.com/office/drawing/2012/chart" uri="{CE6537A1-D6FC-4f65-9D91-7224C49458BB}"/>
                <c:ext xmlns:c16="http://schemas.microsoft.com/office/drawing/2014/chart" uri="{C3380CC4-5D6E-409C-BE32-E72D297353CC}">
                  <c16:uniqueId val="{00000029-4982-4126-8712-8E97965FD41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'31_5_14yrsVAprov'!$A$2:$B$9</c:f>
              <c:multiLvlStrCache>
                <c:ptCount val="8"/>
                <c:lvl>
                  <c:pt idx="0">
                    <c:v>InterVA</c:v>
                  </c:pt>
                  <c:pt idx="1">
                    <c:v>InsilicoVA</c:v>
                  </c:pt>
                  <c:pt idx="2">
                    <c:v>InterVA</c:v>
                  </c:pt>
                  <c:pt idx="3">
                    <c:v>InsilicoVA</c:v>
                  </c:pt>
                  <c:pt idx="4">
                    <c:v>InterVA</c:v>
                  </c:pt>
                  <c:pt idx="5">
                    <c:v>InsilicoVA</c:v>
                  </c:pt>
                  <c:pt idx="6">
                    <c:v>InterVA</c:v>
                  </c:pt>
                  <c:pt idx="7">
                    <c:v>InsilicoVA</c:v>
                  </c:pt>
                </c:lvl>
                <c:lvl>
                  <c:pt idx="0">
                    <c:v>Province 1</c:v>
                  </c:pt>
                  <c:pt idx="2">
                    <c:v>Province 2</c:v>
                  </c:pt>
                  <c:pt idx="4">
                    <c:v>Province 3</c:v>
                  </c:pt>
                  <c:pt idx="6">
                    <c:v>Province 4</c:v>
                  </c:pt>
                </c:lvl>
              </c:multiLvlStrCache>
            </c:multiLvlStrRef>
          </c:cat>
          <c:val>
            <c:numRef>
              <c:f>'31_5_14yrsVAprov'!$L$2:$L$9</c:f>
              <c:numCache>
                <c:formatCode>0%</c:formatCode>
                <c:ptCount val="8"/>
                <c:pt idx="0">
                  <c:v>0</c:v>
                </c:pt>
                <c:pt idx="1">
                  <c:v>0</c:v>
                </c:pt>
                <c:pt idx="2">
                  <c:v>0.04</c:v>
                </c:pt>
                <c:pt idx="3">
                  <c:v>0</c:v>
                </c:pt>
                <c:pt idx="4">
                  <c:v>0</c:v>
                </c:pt>
                <c:pt idx="5">
                  <c:v>0</c:v>
                </c:pt>
                <c:pt idx="6">
                  <c:v>0.04</c:v>
                </c:pt>
                <c:pt idx="7">
                  <c:v>0</c:v>
                </c:pt>
              </c:numCache>
            </c:numRef>
          </c:val>
          <c:extLst>
            <c:ext xmlns:c16="http://schemas.microsoft.com/office/drawing/2014/chart" uri="{C3380CC4-5D6E-409C-BE32-E72D297353CC}">
              <c16:uniqueId val="{0000002A-4982-4126-8712-8E97965FD41A}"/>
            </c:ext>
          </c:extLst>
        </c:ser>
        <c:dLbls>
          <c:showLegendKey val="0"/>
          <c:showVal val="0"/>
          <c:showCatName val="0"/>
          <c:showSerName val="0"/>
          <c:showPercent val="0"/>
          <c:showBubbleSize val="0"/>
        </c:dLbls>
        <c:gapWidth val="50"/>
        <c:overlap val="100"/>
        <c:axId val="873836056"/>
        <c:axId val="873838024"/>
      </c:barChart>
      <c:catAx>
        <c:axId val="87383605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73838024"/>
        <c:crosses val="autoZero"/>
        <c:auto val="1"/>
        <c:lblAlgn val="ctr"/>
        <c:lblOffset val="100"/>
        <c:noMultiLvlLbl val="0"/>
      </c:catAx>
      <c:valAx>
        <c:axId val="873838024"/>
        <c:scaling>
          <c:orientation val="minMax"/>
        </c:scaling>
        <c:delete val="1"/>
        <c:axPos val="t"/>
        <c:numFmt formatCode="0%" sourceLinked="1"/>
        <c:majorTickMark val="none"/>
        <c:minorTickMark val="none"/>
        <c:tickLblPos val="nextTo"/>
        <c:crossAx val="8738360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8215508160817645"/>
          <c:y val="9.3391348521827483E-2"/>
          <c:w val="0.780303229626085"/>
          <c:h val="0.88283744335604608"/>
        </c:manualLayout>
      </c:layout>
      <c:barChart>
        <c:barDir val="bar"/>
        <c:grouping val="percentStacked"/>
        <c:varyColors val="0"/>
        <c:ser>
          <c:idx val="0"/>
          <c:order val="0"/>
          <c:tx>
            <c:strRef>
              <c:f>'32_15_49VAprov'!$C$1</c:f>
              <c:strCache>
                <c:ptCount val="1"/>
                <c:pt idx="0">
                  <c:v>HIV</c:v>
                </c:pt>
              </c:strCache>
            </c:strRef>
          </c:tx>
          <c:spPr>
            <a:solidFill>
              <a:srgbClr val="D0D8ED">
                <a:lumMod val="50000"/>
              </a:srgbClr>
            </a:solidFill>
            <a:ln>
              <a:solidFill>
                <a:srgbClr val="D0D8ED">
                  <a:lumMod val="50000"/>
                </a:srgb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'32_15_49VAprov'!$A$2:$B$23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'32_15_49VAprov'!$C$2:$C$23</c:f>
              <c:numCache>
                <c:formatCode>0%</c:formatCode>
                <c:ptCount val="22"/>
                <c:pt idx="0">
                  <c:v>0.35483869910240173</c:v>
                </c:pt>
                <c:pt idx="1">
                  <c:v>0.33870968222618103</c:v>
                </c:pt>
                <c:pt idx="2">
                  <c:v>0.4444444477558136</c:v>
                </c:pt>
                <c:pt idx="3">
                  <c:v>0.3968254029750824</c:v>
                </c:pt>
                <c:pt idx="4">
                  <c:v>0.40677964687347412</c:v>
                </c:pt>
                <c:pt idx="5">
                  <c:v>0.4237288236618042</c:v>
                </c:pt>
                <c:pt idx="6">
                  <c:v>0.32394367456436157</c:v>
                </c:pt>
                <c:pt idx="7">
                  <c:v>0.21830986440181732</c:v>
                </c:pt>
                <c:pt idx="8">
                  <c:v>0.28571429848670959</c:v>
                </c:pt>
                <c:pt idx="9">
                  <c:v>0.1964285671710968</c:v>
                </c:pt>
                <c:pt idx="10">
                  <c:v>0.41509434580802917</c:v>
                </c:pt>
                <c:pt idx="11">
                  <c:v>0.32075470685958862</c:v>
                </c:pt>
                <c:pt idx="12">
                  <c:v>0.24137930572032928</c:v>
                </c:pt>
                <c:pt idx="13">
                  <c:v>0.20689655840396881</c:v>
                </c:pt>
                <c:pt idx="14">
                  <c:v>0.29411765933036804</c:v>
                </c:pt>
                <c:pt idx="15">
                  <c:v>8.8235296308994293E-2</c:v>
                </c:pt>
                <c:pt idx="16">
                  <c:v>0.2380952388048172</c:v>
                </c:pt>
                <c:pt idx="17">
                  <c:v>0.1428571492433548</c:v>
                </c:pt>
                <c:pt idx="18">
                  <c:v>0.27419355511665344</c:v>
                </c:pt>
                <c:pt idx="19">
                  <c:v>0.24193547666072845</c:v>
                </c:pt>
                <c:pt idx="20">
                  <c:v>0.36</c:v>
                </c:pt>
                <c:pt idx="21">
                  <c:v>0.28977271914482117</c:v>
                </c:pt>
              </c:numCache>
            </c:numRef>
          </c:val>
          <c:extLst>
            <c:ext xmlns:c16="http://schemas.microsoft.com/office/drawing/2014/chart" uri="{C3380CC4-5D6E-409C-BE32-E72D297353CC}">
              <c16:uniqueId val="{00000000-8156-4CF5-812D-0EFA39F0F989}"/>
            </c:ext>
          </c:extLst>
        </c:ser>
        <c:ser>
          <c:idx val="1"/>
          <c:order val="1"/>
          <c:tx>
            <c:strRef>
              <c:f>'32_15_49VAprov'!$D$1</c:f>
              <c:strCache>
                <c:ptCount val="1"/>
                <c:pt idx="0">
                  <c:v>Injury</c:v>
                </c:pt>
              </c:strCache>
            </c:strRef>
          </c:tx>
          <c:spPr>
            <a:solidFill>
              <a:srgbClr val="FABB9C">
                <a:lumMod val="20000"/>
                <a:lumOff val="80000"/>
                <a:alpha val="8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'32_15_49VAprov'!$A$2:$B$23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'32_15_49VAprov'!$D$2:$D$23</c:f>
              <c:numCache>
                <c:formatCode>0%</c:formatCode>
                <c:ptCount val="22"/>
                <c:pt idx="0">
                  <c:v>8.8709674775600433E-2</c:v>
                </c:pt>
                <c:pt idx="1">
                  <c:v>8.8709674775600433E-2</c:v>
                </c:pt>
                <c:pt idx="2">
                  <c:v>0.2063492089509964</c:v>
                </c:pt>
                <c:pt idx="3">
                  <c:v>0.2063492089509964</c:v>
                </c:pt>
                <c:pt idx="4">
                  <c:v>0.11864406615495682</c:v>
                </c:pt>
                <c:pt idx="5">
                  <c:v>0.11864406615495682</c:v>
                </c:pt>
                <c:pt idx="6">
                  <c:v>0.16901408135890961</c:v>
                </c:pt>
                <c:pt idx="7">
                  <c:v>0.18309858441352844</c:v>
                </c:pt>
                <c:pt idx="8">
                  <c:v>0.25</c:v>
                </c:pt>
                <c:pt idx="9">
                  <c:v>0.28571429848670959</c:v>
                </c:pt>
                <c:pt idx="10">
                  <c:v>0.22641509771347046</c:v>
                </c:pt>
                <c:pt idx="11">
                  <c:v>0.24528302252292633</c:v>
                </c:pt>
                <c:pt idx="12">
                  <c:v>0.10344827920198441</c:v>
                </c:pt>
                <c:pt idx="13">
                  <c:v>0.13793103396892548</c:v>
                </c:pt>
                <c:pt idx="14">
                  <c:v>0.11764705926179886</c:v>
                </c:pt>
                <c:pt idx="15">
                  <c:v>0.11764705926179886</c:v>
                </c:pt>
                <c:pt idx="16">
                  <c:v>0.1428571492433548</c:v>
                </c:pt>
                <c:pt idx="17">
                  <c:v>0.190476194024086</c:v>
                </c:pt>
                <c:pt idx="18">
                  <c:v>0.11290322244167328</c:v>
                </c:pt>
                <c:pt idx="19">
                  <c:v>0.12903225421905518</c:v>
                </c:pt>
                <c:pt idx="20">
                  <c:v>0.11</c:v>
                </c:pt>
                <c:pt idx="21">
                  <c:v>9.6590906381607056E-2</c:v>
                </c:pt>
              </c:numCache>
            </c:numRef>
          </c:val>
          <c:extLst>
            <c:ext xmlns:c16="http://schemas.microsoft.com/office/drawing/2014/chart" uri="{C3380CC4-5D6E-409C-BE32-E72D297353CC}">
              <c16:uniqueId val="{00000001-8156-4CF5-812D-0EFA39F0F989}"/>
            </c:ext>
          </c:extLst>
        </c:ser>
        <c:ser>
          <c:idx val="2"/>
          <c:order val="2"/>
          <c:tx>
            <c:strRef>
              <c:f>'32_15_49VAprov'!$E$1</c:f>
              <c:strCache>
                <c:ptCount val="1"/>
                <c:pt idx="0">
                  <c:v>Maternal</c:v>
                </c:pt>
              </c:strCache>
            </c:strRef>
          </c:tx>
          <c:spPr>
            <a:solidFill>
              <a:srgbClr val="ED7D31">
                <a:lumMod val="40000"/>
                <a:lumOff val="60000"/>
                <a:alpha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'32_15_49VAprov'!$A$2:$B$23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'32_15_49VAprov'!$E$2:$E$23</c:f>
              <c:numCache>
                <c:formatCode>0%</c:formatCode>
                <c:ptCount val="22"/>
                <c:pt idx="0">
                  <c:v>0.11290322244167328</c:v>
                </c:pt>
                <c:pt idx="1">
                  <c:v>0.17741934955120087</c:v>
                </c:pt>
                <c:pt idx="2">
                  <c:v>3.1746033579111099E-2</c:v>
                </c:pt>
                <c:pt idx="3">
                  <c:v>6.3492067158222198E-2</c:v>
                </c:pt>
                <c:pt idx="4">
                  <c:v>5.0847455859184265E-2</c:v>
                </c:pt>
                <c:pt idx="5">
                  <c:v>6.7796610295772552E-2</c:v>
                </c:pt>
                <c:pt idx="6">
                  <c:v>0.11267605423927307</c:v>
                </c:pt>
                <c:pt idx="7">
                  <c:v>0.13380281627178192</c:v>
                </c:pt>
                <c:pt idx="8">
                  <c:v>5.35714291036129E-2</c:v>
                </c:pt>
                <c:pt idx="9">
                  <c:v>5.35714291036129E-2</c:v>
                </c:pt>
                <c:pt idx="10">
                  <c:v>1.8867924809455872E-2</c:v>
                </c:pt>
                <c:pt idx="11">
                  <c:v>3.7735849618911743E-2</c:v>
                </c:pt>
                <c:pt idx="12">
                  <c:v>0.17241379618644714</c:v>
                </c:pt>
                <c:pt idx="13">
                  <c:v>0.17241379618644714</c:v>
                </c:pt>
                <c:pt idx="14">
                  <c:v>8.8235296308994293E-2</c:v>
                </c:pt>
                <c:pt idx="15">
                  <c:v>0.14705882966518402</c:v>
                </c:pt>
                <c:pt idx="16">
                  <c:v>9.5238097012042999E-2</c:v>
                </c:pt>
                <c:pt idx="17">
                  <c:v>0.1428571492433548</c:v>
                </c:pt>
                <c:pt idx="18">
                  <c:v>4.8387095332145691E-2</c:v>
                </c:pt>
                <c:pt idx="19">
                  <c:v>8.0645158886909485E-2</c:v>
                </c:pt>
                <c:pt idx="20">
                  <c:v>0.09</c:v>
                </c:pt>
                <c:pt idx="21">
                  <c:v>0.125</c:v>
                </c:pt>
              </c:numCache>
            </c:numRef>
          </c:val>
          <c:extLst>
            <c:ext xmlns:c16="http://schemas.microsoft.com/office/drawing/2014/chart" uri="{C3380CC4-5D6E-409C-BE32-E72D297353CC}">
              <c16:uniqueId val="{00000002-8156-4CF5-812D-0EFA39F0F989}"/>
            </c:ext>
          </c:extLst>
        </c:ser>
        <c:ser>
          <c:idx val="3"/>
          <c:order val="3"/>
          <c:tx>
            <c:strRef>
              <c:f>'32_15_49VAprov'!$F$1</c:f>
              <c:strCache>
                <c:ptCount val="1"/>
                <c:pt idx="0">
                  <c:v>Cancer</c:v>
                </c:pt>
              </c:strCache>
            </c:strRef>
          </c:tx>
          <c:spPr>
            <a:solidFill>
              <a:srgbClr val="ED7D31">
                <a:lumMod val="5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'32_15_49VAprov'!$A$2:$B$23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'32_15_49VAprov'!$F$2:$F$23</c:f>
              <c:numCache>
                <c:formatCode>0%</c:formatCode>
                <c:ptCount val="22"/>
                <c:pt idx="0">
                  <c:v>0.15322580933570862</c:v>
                </c:pt>
                <c:pt idx="1">
                  <c:v>4.8387095332145691E-2</c:v>
                </c:pt>
                <c:pt idx="2">
                  <c:v>9.5238097012042999E-2</c:v>
                </c:pt>
                <c:pt idx="3">
                  <c:v>6.3492067158222198E-2</c:v>
                </c:pt>
                <c:pt idx="4">
                  <c:v>0.10169491171836853</c:v>
                </c:pt>
                <c:pt idx="5">
                  <c:v>6.7796610295772552E-2</c:v>
                </c:pt>
                <c:pt idx="6">
                  <c:v>7.0422537624835968E-2</c:v>
                </c:pt>
                <c:pt idx="7">
                  <c:v>7.0422537624835968E-2</c:v>
                </c:pt>
                <c:pt idx="8">
                  <c:v>0.1071428582072258</c:v>
                </c:pt>
                <c:pt idx="9">
                  <c:v>0.125</c:v>
                </c:pt>
                <c:pt idx="10">
                  <c:v>5.6603774428367615E-2</c:v>
                </c:pt>
                <c:pt idx="11">
                  <c:v>5.6603774428367615E-2</c:v>
                </c:pt>
                <c:pt idx="12">
                  <c:v>6.8965516984462738E-2</c:v>
                </c:pt>
                <c:pt idx="13">
                  <c:v>0.17241379618644714</c:v>
                </c:pt>
                <c:pt idx="14">
                  <c:v>0.14705882966518402</c:v>
                </c:pt>
                <c:pt idx="15">
                  <c:v>0.14705882966518402</c:v>
                </c:pt>
                <c:pt idx="16">
                  <c:v>0</c:v>
                </c:pt>
                <c:pt idx="17">
                  <c:v>0</c:v>
                </c:pt>
                <c:pt idx="18">
                  <c:v>8.0645158886909485E-2</c:v>
                </c:pt>
                <c:pt idx="19">
                  <c:v>1.6129031777381897E-2</c:v>
                </c:pt>
                <c:pt idx="20">
                  <c:v>0.09</c:v>
                </c:pt>
                <c:pt idx="21">
                  <c:v>7.9545453190803528E-2</c:v>
                </c:pt>
              </c:numCache>
            </c:numRef>
          </c:val>
          <c:extLst>
            <c:ext xmlns:c16="http://schemas.microsoft.com/office/drawing/2014/chart" uri="{C3380CC4-5D6E-409C-BE32-E72D297353CC}">
              <c16:uniqueId val="{00000005-8156-4CF5-812D-0EFA39F0F989}"/>
            </c:ext>
          </c:extLst>
        </c:ser>
        <c:ser>
          <c:idx val="4"/>
          <c:order val="4"/>
          <c:tx>
            <c:strRef>
              <c:f>'32_15_49VAprov'!$G$1</c:f>
              <c:strCache>
                <c:ptCount val="1"/>
                <c:pt idx="0">
                  <c:v>Tuberculosis</c:v>
                </c:pt>
              </c:strCache>
            </c:strRef>
          </c:tx>
          <c:spPr>
            <a:solidFill>
              <a:sysClr val="window" lastClr="FFFFFF">
                <a:lumMod val="85000"/>
              </a:sysClr>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10-44A0-4829-ADB5-FD1F356AB763}"/>
                </c:ext>
              </c:extLst>
            </c:dLbl>
            <c:dLbl>
              <c:idx val="13"/>
              <c:delete val="1"/>
              <c:extLst>
                <c:ext xmlns:c15="http://schemas.microsoft.com/office/drawing/2012/chart" uri="{CE6537A1-D6FC-4f65-9D91-7224C49458BB}"/>
                <c:ext xmlns:c16="http://schemas.microsoft.com/office/drawing/2014/chart" uri="{C3380CC4-5D6E-409C-BE32-E72D297353CC}">
                  <c16:uniqueId val="{0000000E-44A0-4829-ADB5-FD1F356AB7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'32_15_49VAprov'!$A$2:$B$23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'32_15_49VAprov'!$G$2:$G$23</c:f>
              <c:numCache>
                <c:formatCode>0%</c:formatCode>
                <c:ptCount val="22"/>
                <c:pt idx="0">
                  <c:v>1.6129031777381897E-2</c:v>
                </c:pt>
                <c:pt idx="1">
                  <c:v>1.6129031777381897E-2</c:v>
                </c:pt>
                <c:pt idx="2">
                  <c:v>3.1746033579111099E-2</c:v>
                </c:pt>
                <c:pt idx="3">
                  <c:v>4.76190485060215E-2</c:v>
                </c:pt>
                <c:pt idx="4">
                  <c:v>3.3898305147886276E-2</c:v>
                </c:pt>
                <c:pt idx="5">
                  <c:v>1.6949152573943138E-2</c:v>
                </c:pt>
                <c:pt idx="6">
                  <c:v>2.8169013559818268E-2</c:v>
                </c:pt>
                <c:pt idx="7">
                  <c:v>4.9295775592327118E-2</c:v>
                </c:pt>
                <c:pt idx="8">
                  <c:v>5.35714291036129E-2</c:v>
                </c:pt>
                <c:pt idx="9">
                  <c:v>1.785714365541935E-2</c:v>
                </c:pt>
                <c:pt idx="10">
                  <c:v>0</c:v>
                </c:pt>
                <c:pt idx="11">
                  <c:v>3.7735849618911743E-2</c:v>
                </c:pt>
                <c:pt idx="12">
                  <c:v>3.4482758492231369E-2</c:v>
                </c:pt>
                <c:pt idx="13">
                  <c:v>0</c:v>
                </c:pt>
                <c:pt idx="14">
                  <c:v>8.8235296308994293E-2</c:v>
                </c:pt>
                <c:pt idx="15">
                  <c:v>0.11764705926179886</c:v>
                </c:pt>
                <c:pt idx="16">
                  <c:v>4.76190485060215E-2</c:v>
                </c:pt>
                <c:pt idx="17">
                  <c:v>0</c:v>
                </c:pt>
                <c:pt idx="18">
                  <c:v>3.2258063554763794E-2</c:v>
                </c:pt>
                <c:pt idx="19">
                  <c:v>3.2258063554763794E-2</c:v>
                </c:pt>
                <c:pt idx="20">
                  <c:v>0.01</c:v>
                </c:pt>
                <c:pt idx="21">
                  <c:v>1.1363636702299118E-2</c:v>
                </c:pt>
              </c:numCache>
            </c:numRef>
          </c:val>
          <c:extLst>
            <c:ext xmlns:c16="http://schemas.microsoft.com/office/drawing/2014/chart" uri="{C3380CC4-5D6E-409C-BE32-E72D297353CC}">
              <c16:uniqueId val="{0000000B-8156-4CF5-812D-0EFA39F0F989}"/>
            </c:ext>
          </c:extLst>
        </c:ser>
        <c:ser>
          <c:idx val="5"/>
          <c:order val="5"/>
          <c:tx>
            <c:strRef>
              <c:f>'32_15_49VAprov'!$H$1</c:f>
              <c:strCache>
                <c:ptCount val="1"/>
                <c:pt idx="0">
                  <c:v>Other infections</c:v>
                </c:pt>
              </c:strCache>
            </c:strRef>
          </c:tx>
          <c:spPr>
            <a:solidFill>
              <a:srgbClr val="5B9BD5">
                <a:lumMod val="40000"/>
                <a:lumOff val="60000"/>
              </a:srgbClr>
            </a:solidFill>
            <a:ln>
              <a:noFill/>
            </a:ln>
            <a:effectLst/>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F-44A0-4829-ADB5-FD1F356AB7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'32_15_49VAprov'!$A$2:$B$23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'32_15_49VAprov'!$H$2:$H$23</c:f>
              <c:numCache>
                <c:formatCode>0%</c:formatCode>
                <c:ptCount val="22"/>
                <c:pt idx="0">
                  <c:v>0.16935484111309052</c:v>
                </c:pt>
                <c:pt idx="1">
                  <c:v>0.25806450843811035</c:v>
                </c:pt>
                <c:pt idx="2">
                  <c:v>6.3492067158222198E-2</c:v>
                </c:pt>
                <c:pt idx="3">
                  <c:v>0.1111111119389534</c:v>
                </c:pt>
                <c:pt idx="4">
                  <c:v>0.1355932205915451</c:v>
                </c:pt>
                <c:pt idx="5">
                  <c:v>0.1525423675775528</c:v>
                </c:pt>
                <c:pt idx="6">
                  <c:v>0.16197183728218079</c:v>
                </c:pt>
                <c:pt idx="7">
                  <c:v>0.20422534644603729</c:v>
                </c:pt>
                <c:pt idx="8">
                  <c:v>5.35714291036129E-2</c:v>
                </c:pt>
                <c:pt idx="9">
                  <c:v>0.1428571492433548</c:v>
                </c:pt>
                <c:pt idx="10">
                  <c:v>0.11320754885673523</c:v>
                </c:pt>
                <c:pt idx="11">
                  <c:v>0.16981132328510284</c:v>
                </c:pt>
                <c:pt idx="12">
                  <c:v>0.20689655840396881</c:v>
                </c:pt>
                <c:pt idx="13">
                  <c:v>0.24137930572032928</c:v>
                </c:pt>
                <c:pt idx="14">
                  <c:v>0</c:v>
                </c:pt>
                <c:pt idx="15">
                  <c:v>0.17647059261798859</c:v>
                </c:pt>
                <c:pt idx="16">
                  <c:v>0.1428571492433548</c:v>
                </c:pt>
                <c:pt idx="17">
                  <c:v>0.4285714328289032</c:v>
                </c:pt>
                <c:pt idx="18">
                  <c:v>0.30645161867141724</c:v>
                </c:pt>
                <c:pt idx="19">
                  <c:v>0.30645161867141724</c:v>
                </c:pt>
                <c:pt idx="20">
                  <c:v>0.21</c:v>
                </c:pt>
                <c:pt idx="21">
                  <c:v>0.25568181276321411</c:v>
                </c:pt>
              </c:numCache>
            </c:numRef>
          </c:val>
          <c:extLst>
            <c:ext xmlns:c16="http://schemas.microsoft.com/office/drawing/2014/chart" uri="{C3380CC4-5D6E-409C-BE32-E72D297353CC}">
              <c16:uniqueId val="{0000000D-8156-4CF5-812D-0EFA39F0F989}"/>
            </c:ext>
          </c:extLst>
        </c:ser>
        <c:ser>
          <c:idx val="6"/>
          <c:order val="6"/>
          <c:tx>
            <c:strRef>
              <c:f>'32_15_49VAprov'!$I$1</c:f>
              <c:strCache>
                <c:ptCount val="1"/>
                <c:pt idx="0">
                  <c:v>Other</c:v>
                </c:pt>
              </c:strCache>
            </c:strRef>
          </c:tx>
          <c:spPr>
            <a:solidFill>
              <a:srgbClr val="4472C4">
                <a:lumMod val="40000"/>
                <a:lumOff val="60000"/>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'32_15_49VAprov'!$A$2:$B$23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'32_15_49VAprov'!$I$2:$I$23</c:f>
              <c:numCache>
                <c:formatCode>0%</c:formatCode>
                <c:ptCount val="22"/>
                <c:pt idx="0">
                  <c:v>8.8709674775600433E-2</c:v>
                </c:pt>
                <c:pt idx="1">
                  <c:v>7.2580642998218536E-2</c:v>
                </c:pt>
                <c:pt idx="2">
                  <c:v>9.5238097012042999E-2</c:v>
                </c:pt>
                <c:pt idx="3">
                  <c:v>0.1111111119389534</c:v>
                </c:pt>
                <c:pt idx="4">
                  <c:v>0.10169491171836853</c:v>
                </c:pt>
                <c:pt idx="5">
                  <c:v>0.1525423675775528</c:v>
                </c:pt>
                <c:pt idx="6">
                  <c:v>0.11267605423927307</c:v>
                </c:pt>
                <c:pt idx="7">
                  <c:v>0.14084507524967194</c:v>
                </c:pt>
                <c:pt idx="8">
                  <c:v>0.1964285671710968</c:v>
                </c:pt>
                <c:pt idx="9">
                  <c:v>0.1785714328289032</c:v>
                </c:pt>
                <c:pt idx="10">
                  <c:v>0.15094339847564697</c:v>
                </c:pt>
                <c:pt idx="11">
                  <c:v>0.1320754736661911</c:v>
                </c:pt>
                <c:pt idx="12">
                  <c:v>0.13793103396892548</c:v>
                </c:pt>
                <c:pt idx="13">
                  <c:v>6.8965516984462738E-2</c:v>
                </c:pt>
                <c:pt idx="14">
                  <c:v>0.23529411852359772</c:v>
                </c:pt>
                <c:pt idx="15">
                  <c:v>0.20588235557079315</c:v>
                </c:pt>
                <c:pt idx="16">
                  <c:v>0.3333333432674408</c:v>
                </c:pt>
                <c:pt idx="17">
                  <c:v>9.5238097012042999E-2</c:v>
                </c:pt>
                <c:pt idx="18">
                  <c:v>8.0645158886909485E-2</c:v>
                </c:pt>
                <c:pt idx="19">
                  <c:v>0.19354838132858276</c:v>
                </c:pt>
                <c:pt idx="20">
                  <c:v>0.11</c:v>
                </c:pt>
                <c:pt idx="21">
                  <c:v>0.14204545319080353</c:v>
                </c:pt>
              </c:numCache>
            </c:numRef>
          </c:val>
          <c:extLst>
            <c:ext xmlns:c16="http://schemas.microsoft.com/office/drawing/2014/chart" uri="{C3380CC4-5D6E-409C-BE32-E72D297353CC}">
              <c16:uniqueId val="{0000000E-8156-4CF5-812D-0EFA39F0F989}"/>
            </c:ext>
          </c:extLst>
        </c:ser>
        <c:ser>
          <c:idx val="7"/>
          <c:order val="7"/>
          <c:tx>
            <c:strRef>
              <c:f>'32_15_49VAprov'!$J$1</c:f>
              <c:strCache>
                <c:ptCount val="1"/>
                <c:pt idx="0">
                  <c:v>Unspecified</c:v>
                </c:pt>
              </c:strCache>
            </c:strRef>
          </c:tx>
          <c:spPr>
            <a:solidFill>
              <a:sysClr val="window" lastClr="FFFFFF">
                <a:lumMod val="65000"/>
              </a:sysClr>
            </a:solidFill>
            <a:ln>
              <a:noFill/>
            </a:ln>
            <a:effectLst/>
          </c:spPr>
          <c:invertIfNegative val="0"/>
          <c:dLbls>
            <c:dLbl>
              <c:idx val="0"/>
              <c:layout>
                <c:manualLayout>
                  <c:x val="1.7822614932138409E-2"/>
                  <c:y val="1.4140101540069159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A0-4829-ADB5-FD1F356AB763}"/>
                </c:ext>
              </c:extLst>
            </c:dLbl>
            <c:dLbl>
              <c:idx val="1"/>
              <c:delete val="1"/>
              <c:extLst>
                <c:ext xmlns:c15="http://schemas.microsoft.com/office/drawing/2012/chart" uri="{CE6537A1-D6FC-4f65-9D91-7224C49458BB}"/>
                <c:ext xmlns:c16="http://schemas.microsoft.com/office/drawing/2014/chart" uri="{C3380CC4-5D6E-409C-BE32-E72D297353CC}">
                  <c16:uniqueId val="{00000008-44A0-4829-ADB5-FD1F356AB763}"/>
                </c:ext>
              </c:extLst>
            </c:dLbl>
            <c:dLbl>
              <c:idx val="2"/>
              <c:layout>
                <c:manualLayout>
                  <c:x val="2.4549440974004976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3F-4579-895E-2AB00D0B252E}"/>
                </c:ext>
              </c:extLst>
            </c:dLbl>
            <c:dLbl>
              <c:idx val="3"/>
              <c:delete val="1"/>
              <c:extLst>
                <c:ext xmlns:c15="http://schemas.microsoft.com/office/drawing/2012/chart" uri="{CE6537A1-D6FC-4f65-9D91-7224C49458BB}"/>
                <c:ext xmlns:c16="http://schemas.microsoft.com/office/drawing/2014/chart" uri="{C3380CC4-5D6E-409C-BE32-E72D297353CC}">
                  <c16:uniqueId val="{00000006-44A0-4829-ADB5-FD1F356AB763}"/>
                </c:ext>
              </c:extLst>
            </c:dLbl>
            <c:dLbl>
              <c:idx val="4"/>
              <c:layout>
                <c:manualLayout>
                  <c:x val="3.4096445797229133E-2"/>
                  <c:y val="3.292248942905375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3F-4579-895E-2AB00D0B252E}"/>
                </c:ext>
              </c:extLst>
            </c:dLbl>
            <c:dLbl>
              <c:idx val="5"/>
              <c:delete val="1"/>
              <c:extLst>
                <c:ext xmlns:c15="http://schemas.microsoft.com/office/drawing/2012/chart" uri="{CE6537A1-D6FC-4f65-9D91-7224C49458BB}"/>
                <c:ext xmlns:c16="http://schemas.microsoft.com/office/drawing/2014/chart" uri="{C3380CC4-5D6E-409C-BE32-E72D297353CC}">
                  <c16:uniqueId val="{00000000-44A0-4829-ADB5-FD1F356AB763}"/>
                </c:ext>
              </c:extLst>
            </c:dLbl>
            <c:dLbl>
              <c:idx val="6"/>
              <c:layout>
                <c:manualLayout>
                  <c:x val="2.045786747833748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3F-4579-895E-2AB00D0B252E}"/>
                </c:ext>
              </c:extLst>
            </c:dLbl>
            <c:dLbl>
              <c:idx val="7"/>
              <c:delete val="1"/>
              <c:extLst>
                <c:ext xmlns:c15="http://schemas.microsoft.com/office/drawing/2012/chart" uri="{CE6537A1-D6FC-4f65-9D91-7224C49458BB}"/>
                <c:ext xmlns:c16="http://schemas.microsoft.com/office/drawing/2014/chart" uri="{C3380CC4-5D6E-409C-BE32-E72D297353CC}">
                  <c16:uniqueId val="{00000001-44A0-4829-ADB5-FD1F356AB763}"/>
                </c:ext>
              </c:extLst>
            </c:dLbl>
            <c:dLbl>
              <c:idx val="8"/>
              <c:delete val="1"/>
              <c:extLst>
                <c:ext xmlns:c15="http://schemas.microsoft.com/office/drawing/2012/chart" uri="{CE6537A1-D6FC-4f65-9D91-7224C49458BB}"/>
                <c:ext xmlns:c16="http://schemas.microsoft.com/office/drawing/2014/chart" uri="{C3380CC4-5D6E-409C-BE32-E72D297353CC}">
                  <c16:uniqueId val="{00000002-44A0-4829-ADB5-FD1F356AB763}"/>
                </c:ext>
              </c:extLst>
            </c:dLbl>
            <c:dLbl>
              <c:idx val="9"/>
              <c:delete val="1"/>
              <c:extLst>
                <c:ext xmlns:c15="http://schemas.microsoft.com/office/drawing/2012/chart" uri="{CE6537A1-D6FC-4f65-9D91-7224C49458BB}"/>
                <c:ext xmlns:c16="http://schemas.microsoft.com/office/drawing/2014/chart" uri="{C3380CC4-5D6E-409C-BE32-E72D297353CC}">
                  <c16:uniqueId val="{00000003-44A0-4829-ADB5-FD1F356AB763}"/>
                </c:ext>
              </c:extLst>
            </c:dLbl>
            <c:dLbl>
              <c:idx val="10"/>
              <c:layout>
                <c:manualLayout>
                  <c:x val="2.045786747833748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3F-4579-895E-2AB00D0B252E}"/>
                </c:ext>
              </c:extLst>
            </c:dLbl>
            <c:dLbl>
              <c:idx val="11"/>
              <c:delete val="1"/>
              <c:extLst>
                <c:ext xmlns:c15="http://schemas.microsoft.com/office/drawing/2012/chart" uri="{CE6537A1-D6FC-4f65-9D91-7224C49458BB}"/>
                <c:ext xmlns:c16="http://schemas.microsoft.com/office/drawing/2014/chart" uri="{C3380CC4-5D6E-409C-BE32-E72D297353CC}">
                  <c16:uniqueId val="{00000004-44A0-4829-ADB5-FD1F356AB763}"/>
                </c:ext>
              </c:extLst>
            </c:dLbl>
            <c:dLbl>
              <c:idx val="12"/>
              <c:layout>
                <c:manualLayout>
                  <c:x val="2.4549440974004778E-2"/>
                  <c:y val="6.5844978858107512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3F-4579-895E-2AB00D0B252E}"/>
                </c:ext>
              </c:extLst>
            </c:dLbl>
            <c:dLbl>
              <c:idx val="13"/>
              <c:delete val="1"/>
              <c:extLst>
                <c:ext xmlns:c15="http://schemas.microsoft.com/office/drawing/2012/chart" uri="{CE6537A1-D6FC-4f65-9D91-7224C49458BB}"/>
                <c:ext xmlns:c16="http://schemas.microsoft.com/office/drawing/2014/chart" uri="{C3380CC4-5D6E-409C-BE32-E72D297353CC}">
                  <c16:uniqueId val="{00000005-44A0-4829-ADB5-FD1F356AB763}"/>
                </c:ext>
              </c:extLst>
            </c:dLbl>
            <c:dLbl>
              <c:idx val="14"/>
              <c:layout>
                <c:manualLayout>
                  <c:x val="2.5913298805893943E-2"/>
                  <c:y val="1.316899577162150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3F-4579-895E-2AB00D0B252E}"/>
                </c:ext>
              </c:extLst>
            </c:dLbl>
            <c:dLbl>
              <c:idx val="15"/>
              <c:delete val="1"/>
              <c:extLst>
                <c:ext xmlns:c15="http://schemas.microsoft.com/office/drawing/2012/chart" uri="{CE6537A1-D6FC-4f65-9D91-7224C49458BB}"/>
                <c:ext xmlns:c16="http://schemas.microsoft.com/office/drawing/2014/chart" uri="{C3380CC4-5D6E-409C-BE32-E72D297353CC}">
                  <c16:uniqueId val="{00000009-44A0-4829-ADB5-FD1F356AB763}"/>
                </c:ext>
              </c:extLst>
            </c:dLbl>
            <c:dLbl>
              <c:idx val="16"/>
              <c:delete val="1"/>
              <c:extLst>
                <c:ext xmlns:c15="http://schemas.microsoft.com/office/drawing/2012/chart" uri="{CE6537A1-D6FC-4f65-9D91-7224C49458BB}"/>
                <c:ext xmlns:c16="http://schemas.microsoft.com/office/drawing/2014/chart" uri="{C3380CC4-5D6E-409C-BE32-E72D297353CC}">
                  <c16:uniqueId val="{0000000A-44A0-4829-ADB5-FD1F356AB763}"/>
                </c:ext>
              </c:extLst>
            </c:dLbl>
            <c:dLbl>
              <c:idx val="17"/>
              <c:delete val="1"/>
              <c:extLst>
                <c:ext xmlns:c15="http://schemas.microsoft.com/office/drawing/2012/chart" uri="{CE6537A1-D6FC-4f65-9D91-7224C49458BB}"/>
                <c:ext xmlns:c16="http://schemas.microsoft.com/office/drawing/2014/chart" uri="{C3380CC4-5D6E-409C-BE32-E72D297353CC}">
                  <c16:uniqueId val="{0000000B-44A0-4829-ADB5-FD1F356AB763}"/>
                </c:ext>
              </c:extLst>
            </c:dLbl>
            <c:dLbl>
              <c:idx val="18"/>
              <c:layout>
                <c:manualLayout>
                  <c:x val="3.682416146100746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3F-4579-895E-2AB00D0B252E}"/>
                </c:ext>
              </c:extLst>
            </c:dLbl>
            <c:dLbl>
              <c:idx val="19"/>
              <c:delete val="1"/>
              <c:extLst>
                <c:ext xmlns:c15="http://schemas.microsoft.com/office/drawing/2012/chart" uri="{CE6537A1-D6FC-4f65-9D91-7224C49458BB}"/>
                <c:ext xmlns:c16="http://schemas.microsoft.com/office/drawing/2014/chart" uri="{C3380CC4-5D6E-409C-BE32-E72D297353CC}">
                  <c16:uniqueId val="{0000000C-44A0-4829-ADB5-FD1F356AB763}"/>
                </c:ext>
              </c:extLst>
            </c:dLbl>
            <c:dLbl>
              <c:idx val="20"/>
              <c:layout>
                <c:manualLayout>
                  <c:x val="2.0457867478337281E-2"/>
                  <c:y val="1.3168995771621502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3F-4579-895E-2AB00D0B252E}"/>
                </c:ext>
              </c:extLst>
            </c:dLbl>
            <c:dLbl>
              <c:idx val="21"/>
              <c:delete val="1"/>
              <c:extLst>
                <c:ext xmlns:c15="http://schemas.microsoft.com/office/drawing/2012/chart" uri="{CE6537A1-D6FC-4f65-9D91-7224C49458BB}"/>
                <c:ext xmlns:c16="http://schemas.microsoft.com/office/drawing/2014/chart" uri="{C3380CC4-5D6E-409C-BE32-E72D297353CC}">
                  <c16:uniqueId val="{0000000D-44A0-4829-ADB5-FD1F356AB7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'32_15_49VAprov'!$A$2:$B$23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'32_15_49VAprov'!$J$2:$J$23</c:f>
              <c:numCache>
                <c:formatCode>0%</c:formatCode>
                <c:ptCount val="22"/>
                <c:pt idx="0">
                  <c:v>1.6129031777381897E-2</c:v>
                </c:pt>
                <c:pt idx="1">
                  <c:v>0</c:v>
                </c:pt>
                <c:pt idx="2">
                  <c:v>3.1746033579111099E-2</c:v>
                </c:pt>
                <c:pt idx="3">
                  <c:v>0</c:v>
                </c:pt>
                <c:pt idx="4">
                  <c:v>5.0847455859184265E-2</c:v>
                </c:pt>
                <c:pt idx="5">
                  <c:v>0</c:v>
                </c:pt>
                <c:pt idx="6">
                  <c:v>2.1126760169863701E-2</c:v>
                </c:pt>
                <c:pt idx="7">
                  <c:v>0</c:v>
                </c:pt>
                <c:pt idx="8">
                  <c:v>0</c:v>
                </c:pt>
                <c:pt idx="9">
                  <c:v>0</c:v>
                </c:pt>
                <c:pt idx="10">
                  <c:v>1.8867924809455872E-2</c:v>
                </c:pt>
                <c:pt idx="11">
                  <c:v>0</c:v>
                </c:pt>
                <c:pt idx="12">
                  <c:v>3.4482758492231369E-2</c:v>
                </c:pt>
                <c:pt idx="13">
                  <c:v>0</c:v>
                </c:pt>
                <c:pt idx="14">
                  <c:v>2.9411764815449715E-2</c:v>
                </c:pt>
                <c:pt idx="15">
                  <c:v>0</c:v>
                </c:pt>
                <c:pt idx="16">
                  <c:v>0</c:v>
                </c:pt>
                <c:pt idx="17">
                  <c:v>0</c:v>
                </c:pt>
                <c:pt idx="18">
                  <c:v>6.4516127109527588E-2</c:v>
                </c:pt>
                <c:pt idx="19">
                  <c:v>0</c:v>
                </c:pt>
                <c:pt idx="20">
                  <c:v>0.02</c:v>
                </c:pt>
                <c:pt idx="21">
                  <c:v>0</c:v>
                </c:pt>
              </c:numCache>
            </c:numRef>
          </c:val>
          <c:extLst>
            <c:ext xmlns:c16="http://schemas.microsoft.com/office/drawing/2014/chart" uri="{C3380CC4-5D6E-409C-BE32-E72D297353CC}">
              <c16:uniqueId val="{00000026-8156-4CF5-812D-0EFA39F0F989}"/>
            </c:ext>
          </c:extLst>
        </c:ser>
        <c:dLbls>
          <c:dLblPos val="ctr"/>
          <c:showLegendKey val="0"/>
          <c:showVal val="1"/>
          <c:showCatName val="0"/>
          <c:showSerName val="0"/>
          <c:showPercent val="0"/>
          <c:showBubbleSize val="0"/>
        </c:dLbls>
        <c:gapWidth val="50"/>
        <c:overlap val="100"/>
        <c:axId val="669557960"/>
        <c:axId val="669554680"/>
      </c:barChart>
      <c:catAx>
        <c:axId val="669557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69554680"/>
        <c:crosses val="autoZero"/>
        <c:auto val="1"/>
        <c:lblAlgn val="ctr"/>
        <c:lblOffset val="100"/>
        <c:noMultiLvlLbl val="0"/>
      </c:catAx>
      <c:valAx>
        <c:axId val="669554680"/>
        <c:scaling>
          <c:orientation val="minMax"/>
        </c:scaling>
        <c:delete val="1"/>
        <c:axPos val="t"/>
        <c:numFmt formatCode="0%" sourceLinked="1"/>
        <c:majorTickMark val="none"/>
        <c:minorTickMark val="none"/>
        <c:tickLblPos val="nextTo"/>
        <c:crossAx val="669557960"/>
        <c:crosses val="autoZero"/>
        <c:crossBetween val="between"/>
      </c:valAx>
      <c:spPr>
        <a:noFill/>
        <a:ln>
          <a:noFill/>
        </a:ln>
        <a:effectLst/>
      </c:spPr>
    </c:plotArea>
    <c:legend>
      <c:legendPos val="t"/>
      <c:layout>
        <c:manualLayout>
          <c:xMode val="edge"/>
          <c:yMode val="edge"/>
          <c:x val="0.24270623329207036"/>
          <c:y val="4.6690615285308365E-2"/>
          <c:w val="0.68370579717973534"/>
          <c:h val="3.4651025829016475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latin typeface="+mn-lt"/>
              </a:rPr>
              <a:t>Female </a:t>
            </a:r>
          </a:p>
        </c:rich>
      </c:tx>
      <c:layout>
        <c:manualLayout>
          <c:xMode val="edge"/>
          <c:yMode val="edge"/>
          <c:x val="0.59506947228396112"/>
          <c:y val="0.107108392565899"/>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1746031746031743E-2"/>
          <c:y val="7.8110164090161138E-2"/>
          <c:w val="0.88555555555555554"/>
          <c:h val="0.77263225240464428"/>
        </c:manualLayout>
      </c:layout>
      <c:barChart>
        <c:barDir val="bar"/>
        <c:grouping val="clustered"/>
        <c:varyColors val="0"/>
        <c:ser>
          <c:idx val="0"/>
          <c:order val="0"/>
          <c:tx>
            <c:strRef>
              <c:f>'3_pyramid'!$D$1:$E$1</c:f>
              <c:strCache>
                <c:ptCount val="1"/>
                <c:pt idx="0">
                  <c:v>Female</c:v>
                </c:pt>
              </c:strCache>
            </c:strRef>
          </c:tx>
          <c:spPr>
            <a:solidFill>
              <a:srgbClr val="5B9BD5">
                <a:lumMod val="50000"/>
              </a:srgbClr>
            </a:solidFill>
            <a:ln>
              <a:noFill/>
            </a:ln>
            <a:effectLst/>
          </c:spPr>
          <c:invertIfNegative val="0"/>
          <c:cat>
            <c:strRef>
              <c:f>'3_pyramid'!$A$3:$A$19</c:f>
              <c:strCache>
                <c:ptCount val="17"/>
                <c:pt idx="0">
                  <c:v>&lt;5</c:v>
                </c:pt>
                <c:pt idx="1">
                  <c:v>5 to 9</c:v>
                </c:pt>
                <c:pt idx="2">
                  <c:v>10_14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extLst xmlns:c15="http://schemas.microsoft.com/office/drawing/2012/chart"/>
            </c:strRef>
          </c:cat>
          <c:val>
            <c:numRef>
              <c:f>'3_pyramid'!$E$3:$E$19</c:f>
              <c:numCache>
                <c:formatCode>0.0</c:formatCode>
                <c:ptCount val="17"/>
                <c:pt idx="0">
                  <c:v>14.9</c:v>
                </c:pt>
                <c:pt idx="1">
                  <c:v>15.6</c:v>
                </c:pt>
                <c:pt idx="2">
                  <c:v>12.8</c:v>
                </c:pt>
                <c:pt idx="3">
                  <c:v>11.2</c:v>
                </c:pt>
                <c:pt idx="4">
                  <c:v>10.1</c:v>
                </c:pt>
                <c:pt idx="5">
                  <c:v>7.6</c:v>
                </c:pt>
                <c:pt idx="6">
                  <c:v>5.9</c:v>
                </c:pt>
                <c:pt idx="7">
                  <c:v>5.4</c:v>
                </c:pt>
                <c:pt idx="8">
                  <c:v>4</c:v>
                </c:pt>
                <c:pt idx="9">
                  <c:v>3.3</c:v>
                </c:pt>
                <c:pt idx="10">
                  <c:v>2.5</c:v>
                </c:pt>
                <c:pt idx="11">
                  <c:v>1.9</c:v>
                </c:pt>
                <c:pt idx="12">
                  <c:v>1.6</c:v>
                </c:pt>
                <c:pt idx="13">
                  <c:v>1.2</c:v>
                </c:pt>
                <c:pt idx="14">
                  <c:v>0.7</c:v>
                </c:pt>
                <c:pt idx="15">
                  <c:v>0.6</c:v>
                </c:pt>
                <c:pt idx="16" formatCode="General">
                  <c:v>0.6</c:v>
                </c:pt>
              </c:numCache>
            </c:numRef>
          </c:val>
          <c:extLst>
            <c:ext xmlns:c16="http://schemas.microsoft.com/office/drawing/2014/chart" uri="{C3380CC4-5D6E-409C-BE32-E72D297353CC}">
              <c16:uniqueId val="{00000001-E6D2-414D-81B6-1730B1F2B38F}"/>
            </c:ext>
          </c:extLst>
        </c:ser>
        <c:dLbls>
          <c:showLegendKey val="0"/>
          <c:showVal val="0"/>
          <c:showCatName val="0"/>
          <c:showSerName val="0"/>
          <c:showPercent val="0"/>
          <c:showBubbleSize val="0"/>
        </c:dLbls>
        <c:gapWidth val="10"/>
        <c:axId val="589854264"/>
        <c:axId val="589854592"/>
        <c:extLst>
          <c:ext xmlns:c15="http://schemas.microsoft.com/office/drawing/2012/chart" uri="{02D57815-91ED-43cb-92C2-25804820EDAC}">
            <c15:filteredBarSeries>
              <c15:ser>
                <c:idx val="1"/>
                <c:order val="1"/>
                <c:tx>
                  <c:strRef>
                    <c:extLst>
                      <c:ext uri="{02D57815-91ED-43cb-92C2-25804820EDAC}">
                        <c15:formulaRef>
                          <c15:sqref>'3_pyramid'!$C$1:$C$2</c15:sqref>
                        </c15:formulaRef>
                      </c:ext>
                    </c:extLst>
                    <c:strCache>
                      <c:ptCount val="2"/>
                      <c:pt idx="0">
                        <c:v>Male</c:v>
                      </c:pt>
                      <c:pt idx="1">
                        <c:v>Percent</c:v>
                      </c:pt>
                    </c:strCache>
                  </c:strRef>
                </c:tx>
                <c:spPr>
                  <a:solidFill>
                    <a:schemeClr val="accent2"/>
                  </a:solidFill>
                  <a:ln>
                    <a:noFill/>
                  </a:ln>
                  <a:effectLst/>
                </c:spPr>
                <c:invertIfNegative val="0"/>
                <c:cat>
                  <c:strRef>
                    <c:extLst>
                      <c:ext uri="{02D57815-91ED-43cb-92C2-25804820EDAC}">
                        <c15:formulaRef>
                          <c15:sqref>'3_pyramid'!$A$3:$A$19</c15:sqref>
                        </c15:formulaRef>
                      </c:ext>
                    </c:extLst>
                    <c:strCache>
                      <c:ptCount val="17"/>
                      <c:pt idx="0">
                        <c:v>&lt;5</c:v>
                      </c:pt>
                      <c:pt idx="1">
                        <c:v>5 to 9</c:v>
                      </c:pt>
                      <c:pt idx="2">
                        <c:v>10_14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extLst>
                      <c:ext uri="{02D57815-91ED-43cb-92C2-25804820EDAC}">
                        <c15:formulaRef>
                          <c15:sqref>'3_pyramid'!$C$3:$C$19</c15:sqref>
                        </c15:formulaRef>
                      </c:ext>
                    </c:extLst>
                    <c:numCache>
                      <c:formatCode>0.0</c:formatCode>
                      <c:ptCount val="17"/>
                      <c:pt idx="0">
                        <c:v>15.6</c:v>
                      </c:pt>
                      <c:pt idx="1">
                        <c:v>16.5</c:v>
                      </c:pt>
                      <c:pt idx="2">
                        <c:v>14</c:v>
                      </c:pt>
                      <c:pt idx="3">
                        <c:v>10.8</c:v>
                      </c:pt>
                      <c:pt idx="4">
                        <c:v>8.6</c:v>
                      </c:pt>
                      <c:pt idx="5">
                        <c:v>7.3</c:v>
                      </c:pt>
                      <c:pt idx="6">
                        <c:v>5.6</c:v>
                      </c:pt>
                      <c:pt idx="7">
                        <c:v>5.2</c:v>
                      </c:pt>
                      <c:pt idx="8">
                        <c:v>4.0999999999999996</c:v>
                      </c:pt>
                      <c:pt idx="9">
                        <c:v>3.4</c:v>
                      </c:pt>
                      <c:pt idx="10">
                        <c:v>2.7</c:v>
                      </c:pt>
                      <c:pt idx="11">
                        <c:v>1.9</c:v>
                      </c:pt>
                      <c:pt idx="12">
                        <c:v>1.6</c:v>
                      </c:pt>
                      <c:pt idx="13">
                        <c:v>1.1000000000000001</c:v>
                      </c:pt>
                      <c:pt idx="14">
                        <c:v>0.7</c:v>
                      </c:pt>
                      <c:pt idx="15">
                        <c:v>0.5</c:v>
                      </c:pt>
                      <c:pt idx="16" formatCode="General">
                        <c:v>0.5</c:v>
                      </c:pt>
                    </c:numCache>
                  </c:numRef>
                </c:val>
                <c:extLst>
                  <c:ext xmlns:c16="http://schemas.microsoft.com/office/drawing/2014/chart" uri="{C3380CC4-5D6E-409C-BE32-E72D297353CC}">
                    <c16:uniqueId val="{00000000-E6D2-414D-81B6-1730B1F2B38F}"/>
                  </c:ext>
                </c:extLst>
              </c15:ser>
            </c15:filteredBarSeries>
          </c:ext>
        </c:extLst>
      </c:barChart>
      <c:catAx>
        <c:axId val="589854264"/>
        <c:scaling>
          <c:orientation val="minMax"/>
        </c:scaling>
        <c:delete val="1"/>
        <c:axPos val="l"/>
        <c:numFmt formatCode="General" sourceLinked="1"/>
        <c:majorTickMark val="none"/>
        <c:minorTickMark val="none"/>
        <c:tickLblPos val="nextTo"/>
        <c:crossAx val="589854592"/>
        <c:crosses val="autoZero"/>
        <c:auto val="1"/>
        <c:lblAlgn val="ctr"/>
        <c:lblOffset val="100"/>
        <c:noMultiLvlLbl val="0"/>
      </c:catAx>
      <c:valAx>
        <c:axId val="589854592"/>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Population</a:t>
                </a:r>
                <a:r>
                  <a:rPr lang="en-US" baseline="0">
                    <a:solidFill>
                      <a:sysClr val="windowText" lastClr="000000"/>
                    </a:solidFill>
                  </a:rPr>
                  <a:t> percentage</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89854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63638631565817"/>
          <c:y val="5.5740295396856439E-2"/>
          <c:w val="0.7663581947683461"/>
          <c:h val="0.90732314463727903"/>
        </c:manualLayout>
      </c:layout>
      <c:barChart>
        <c:barDir val="bar"/>
        <c:grouping val="stacked"/>
        <c:varyColors val="0"/>
        <c:ser>
          <c:idx val="0"/>
          <c:order val="0"/>
          <c:tx>
            <c:strRef>
              <c:f>'33_VAprov'!$C$1</c:f>
              <c:strCache>
                <c:ptCount val="1"/>
                <c:pt idx="0">
                  <c:v>HIV</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'33_VAprov'!$A$2:$B$23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'33_VAprov'!$C$2:$C$23</c:f>
              <c:numCache>
                <c:formatCode>0%</c:formatCode>
                <c:ptCount val="22"/>
                <c:pt idx="0">
                  <c:v>0.18604651093482971</c:v>
                </c:pt>
                <c:pt idx="1">
                  <c:v>8.527132123708725E-2</c:v>
                </c:pt>
                <c:pt idx="2">
                  <c:v>0.18852458894252777</c:v>
                </c:pt>
                <c:pt idx="3">
                  <c:v>0.1147540956735611</c:v>
                </c:pt>
                <c:pt idx="4">
                  <c:v>0.12587413191795349</c:v>
                </c:pt>
                <c:pt idx="5">
                  <c:v>7.6923079788684845E-2</c:v>
                </c:pt>
                <c:pt idx="6">
                  <c:v>0.22377622127532959</c:v>
                </c:pt>
                <c:pt idx="7">
                  <c:v>0.11188811063766479</c:v>
                </c:pt>
                <c:pt idx="8">
                  <c:v>0.23943662643432617</c:v>
                </c:pt>
                <c:pt idx="9">
                  <c:v>0.14084507524967194</c:v>
                </c:pt>
                <c:pt idx="10">
                  <c:v>0.25757575035095215</c:v>
                </c:pt>
                <c:pt idx="11">
                  <c:v>0.12121212482452393</c:v>
                </c:pt>
                <c:pt idx="12">
                  <c:v>0.203125</c:v>
                </c:pt>
                <c:pt idx="13">
                  <c:v>0.140625</c:v>
                </c:pt>
                <c:pt idx="14">
                  <c:v>0.31578946113586426</c:v>
                </c:pt>
                <c:pt idx="15">
                  <c:v>0.18421052396297455</c:v>
                </c:pt>
                <c:pt idx="16">
                  <c:v>0.20512820780277252</c:v>
                </c:pt>
                <c:pt idx="17">
                  <c:v>7.6923079788684845E-2</c:v>
                </c:pt>
                <c:pt idx="18">
                  <c:v>0.18627451360225677</c:v>
                </c:pt>
                <c:pt idx="19">
                  <c:v>6.8627454340457916E-2</c:v>
                </c:pt>
                <c:pt idx="20">
                  <c:v>0.18881118297576904</c:v>
                </c:pt>
                <c:pt idx="21">
                  <c:v>0.11888112127780914</c:v>
                </c:pt>
              </c:numCache>
            </c:numRef>
          </c:val>
          <c:extLst>
            <c:ext xmlns:c16="http://schemas.microsoft.com/office/drawing/2014/chart" uri="{C3380CC4-5D6E-409C-BE32-E72D297353CC}">
              <c16:uniqueId val="{00000000-EFD4-4725-87A4-308E0DF805B3}"/>
            </c:ext>
          </c:extLst>
        </c:ser>
        <c:ser>
          <c:idx val="1"/>
          <c:order val="1"/>
          <c:tx>
            <c:strRef>
              <c:f>'33_VAprov'!$D$1</c:f>
              <c:strCache>
                <c:ptCount val="1"/>
                <c:pt idx="0">
                  <c:v>Cancer</c:v>
                </c:pt>
              </c:strCache>
            </c:strRef>
          </c:tx>
          <c:spPr>
            <a:solidFill>
              <a:schemeClr val="accent2">
                <a:lumMod val="50000"/>
                <a:alpha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'33_VAprov'!$A$2:$B$23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'33_VAprov'!$D$2:$D$23</c:f>
              <c:numCache>
                <c:formatCode>0%</c:formatCode>
                <c:ptCount val="22"/>
                <c:pt idx="0">
                  <c:v>0.20930232107639313</c:v>
                </c:pt>
                <c:pt idx="1">
                  <c:v>0.20155039429664612</c:v>
                </c:pt>
                <c:pt idx="2">
                  <c:v>0.17213115096092224</c:v>
                </c:pt>
                <c:pt idx="3">
                  <c:v>0.15573769807815552</c:v>
                </c:pt>
                <c:pt idx="4">
                  <c:v>0.14685314893722534</c:v>
                </c:pt>
                <c:pt idx="5">
                  <c:v>0.11888112127780914</c:v>
                </c:pt>
                <c:pt idx="6">
                  <c:v>0.12587413191795349</c:v>
                </c:pt>
                <c:pt idx="7">
                  <c:v>0.13986013829708099</c:v>
                </c:pt>
                <c:pt idx="8">
                  <c:v>0.19718310236930847</c:v>
                </c:pt>
                <c:pt idx="9">
                  <c:v>0.15492957830429077</c:v>
                </c:pt>
                <c:pt idx="10">
                  <c:v>9.0909093618392944E-2</c:v>
                </c:pt>
                <c:pt idx="11">
                  <c:v>0.13636364042758942</c:v>
                </c:pt>
                <c:pt idx="12">
                  <c:v>0.1875</c:v>
                </c:pt>
                <c:pt idx="13">
                  <c:v>0.15625</c:v>
                </c:pt>
                <c:pt idx="14">
                  <c:v>0.21052631735801697</c:v>
                </c:pt>
                <c:pt idx="15">
                  <c:v>0.21052631735801697</c:v>
                </c:pt>
                <c:pt idx="16">
                  <c:v>0.10256410390138626</c:v>
                </c:pt>
                <c:pt idx="17">
                  <c:v>0.12820513546466827</c:v>
                </c:pt>
                <c:pt idx="18">
                  <c:v>0.18627451360225677</c:v>
                </c:pt>
                <c:pt idx="19">
                  <c:v>0.20588235557079315</c:v>
                </c:pt>
                <c:pt idx="20">
                  <c:v>0.25874125957489014</c:v>
                </c:pt>
                <c:pt idx="21">
                  <c:v>0.24475523829460144</c:v>
                </c:pt>
              </c:numCache>
            </c:numRef>
          </c:val>
          <c:extLst>
            <c:ext xmlns:c16="http://schemas.microsoft.com/office/drawing/2014/chart" uri="{C3380CC4-5D6E-409C-BE32-E72D297353CC}">
              <c16:uniqueId val="{00000001-EFD4-4725-87A4-308E0DF805B3}"/>
            </c:ext>
          </c:extLst>
        </c:ser>
        <c:ser>
          <c:idx val="2"/>
          <c:order val="2"/>
          <c:tx>
            <c:strRef>
              <c:f>'33_VAprov'!$E$1</c:f>
              <c:strCache>
                <c:ptCount val="1"/>
                <c:pt idx="0">
                  <c:v>Other infections</c:v>
                </c:pt>
              </c:strCache>
            </c:strRef>
          </c:tx>
          <c:spPr>
            <a:solidFill>
              <a:srgbClr val="BDD7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'33_VAprov'!$A$2:$B$23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'33_VAprov'!$E$2:$E$23</c:f>
              <c:numCache>
                <c:formatCode>0%</c:formatCode>
                <c:ptCount val="22"/>
                <c:pt idx="0">
                  <c:v>0.23255814611911774</c:v>
                </c:pt>
                <c:pt idx="1">
                  <c:v>0.28682169318199158</c:v>
                </c:pt>
                <c:pt idx="2">
                  <c:v>9.8360657691955566E-2</c:v>
                </c:pt>
                <c:pt idx="3">
                  <c:v>0.15573769807815552</c:v>
                </c:pt>
                <c:pt idx="4">
                  <c:v>0.22377622127532959</c:v>
                </c:pt>
                <c:pt idx="5">
                  <c:v>0.30769231915473938</c:v>
                </c:pt>
                <c:pt idx="6">
                  <c:v>0.23076923191547394</c:v>
                </c:pt>
                <c:pt idx="7">
                  <c:v>0.27972027659416199</c:v>
                </c:pt>
                <c:pt idx="8">
                  <c:v>5.6338027119636536E-2</c:v>
                </c:pt>
                <c:pt idx="9">
                  <c:v>7.0422537624835968E-2</c:v>
                </c:pt>
                <c:pt idx="10">
                  <c:v>9.0909093618392944E-2</c:v>
                </c:pt>
                <c:pt idx="11">
                  <c:v>0.1666666716337204</c:v>
                </c:pt>
                <c:pt idx="12">
                  <c:v>0.15625</c:v>
                </c:pt>
                <c:pt idx="13">
                  <c:v>0.265625</c:v>
                </c:pt>
                <c:pt idx="14">
                  <c:v>5.2631579339504242E-2</c:v>
                </c:pt>
                <c:pt idx="15">
                  <c:v>0.10526315867900848</c:v>
                </c:pt>
                <c:pt idx="16">
                  <c:v>0.20512820780277252</c:v>
                </c:pt>
                <c:pt idx="17">
                  <c:v>0.28205129504203796</c:v>
                </c:pt>
                <c:pt idx="18">
                  <c:v>0.17647059261798859</c:v>
                </c:pt>
                <c:pt idx="19">
                  <c:v>0.24509803950786591</c:v>
                </c:pt>
                <c:pt idx="20">
                  <c:v>0.21678321063518524</c:v>
                </c:pt>
                <c:pt idx="21">
                  <c:v>0.27972027659416199</c:v>
                </c:pt>
              </c:numCache>
            </c:numRef>
          </c:val>
          <c:extLst>
            <c:ext xmlns:c16="http://schemas.microsoft.com/office/drawing/2014/chart" uri="{C3380CC4-5D6E-409C-BE32-E72D297353CC}">
              <c16:uniqueId val="{00000002-EFD4-4725-87A4-308E0DF805B3}"/>
            </c:ext>
          </c:extLst>
        </c:ser>
        <c:ser>
          <c:idx val="3"/>
          <c:order val="3"/>
          <c:tx>
            <c:strRef>
              <c:f>'33_VAprov'!$F$1</c:f>
              <c:strCache>
                <c:ptCount val="1"/>
                <c:pt idx="0">
                  <c:v>Stroke</c:v>
                </c:pt>
              </c:strCache>
            </c:strRef>
          </c:tx>
          <c:spPr>
            <a:solidFill>
              <a:schemeClr val="accent4">
                <a:alpha val="40000"/>
              </a:schemeClr>
            </a:solidFill>
            <a:ln>
              <a:noFill/>
            </a:ln>
            <a:effectLst/>
          </c:spPr>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5-362A-4A45-8556-2321FD537A35}"/>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'33_VAprov'!$A$2:$B$23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'33_VAprov'!$F$2:$F$23</c:f>
              <c:numCache>
                <c:formatCode>0%</c:formatCode>
                <c:ptCount val="22"/>
                <c:pt idx="0">
                  <c:v>3.8759689778089523E-2</c:v>
                </c:pt>
                <c:pt idx="1">
                  <c:v>4.6511627733707428E-2</c:v>
                </c:pt>
                <c:pt idx="2">
                  <c:v>0.13934426009654999</c:v>
                </c:pt>
                <c:pt idx="3">
                  <c:v>0.18032786250114441</c:v>
                </c:pt>
                <c:pt idx="4">
                  <c:v>0.16783216595649719</c:v>
                </c:pt>
                <c:pt idx="5">
                  <c:v>0.17482517659664154</c:v>
                </c:pt>
                <c:pt idx="6">
                  <c:v>0.13286712765693665</c:v>
                </c:pt>
                <c:pt idx="7">
                  <c:v>0.16783216595649719</c:v>
                </c:pt>
                <c:pt idx="8">
                  <c:v>0.15492957830429077</c:v>
                </c:pt>
                <c:pt idx="9">
                  <c:v>0.18309858441352844</c:v>
                </c:pt>
                <c:pt idx="10">
                  <c:v>0.19696970283985138</c:v>
                </c:pt>
                <c:pt idx="11">
                  <c:v>0.18181818723678589</c:v>
                </c:pt>
                <c:pt idx="12">
                  <c:v>0.109375</c:v>
                </c:pt>
                <c:pt idx="13">
                  <c:v>0.109375</c:v>
                </c:pt>
                <c:pt idx="14">
                  <c:v>0</c:v>
                </c:pt>
                <c:pt idx="15">
                  <c:v>0.1315789520740509</c:v>
                </c:pt>
                <c:pt idx="16">
                  <c:v>0.17948718369007111</c:v>
                </c:pt>
                <c:pt idx="17">
                  <c:v>0.20512820780277252</c:v>
                </c:pt>
                <c:pt idx="18">
                  <c:v>8.8235296308994293E-2</c:v>
                </c:pt>
                <c:pt idx="19">
                  <c:v>9.8039217293262482E-2</c:v>
                </c:pt>
                <c:pt idx="20">
                  <c:v>6.9930069148540497E-2</c:v>
                </c:pt>
                <c:pt idx="21">
                  <c:v>9.0909093618392944E-2</c:v>
                </c:pt>
              </c:numCache>
            </c:numRef>
          </c:val>
          <c:extLst>
            <c:ext xmlns:c16="http://schemas.microsoft.com/office/drawing/2014/chart" uri="{C3380CC4-5D6E-409C-BE32-E72D297353CC}">
              <c16:uniqueId val="{00000004-EFD4-4725-87A4-308E0DF805B3}"/>
            </c:ext>
          </c:extLst>
        </c:ser>
        <c:ser>
          <c:idx val="4"/>
          <c:order val="4"/>
          <c:tx>
            <c:strRef>
              <c:f>'33_VAprov'!$G$1</c:f>
              <c:strCache>
                <c:ptCount val="1"/>
                <c:pt idx="0">
                  <c:v>Injury</c:v>
                </c:pt>
              </c:strCache>
            </c:strRef>
          </c:tx>
          <c:spPr>
            <a:solidFill>
              <a:schemeClr val="accent5">
                <a:lumMod val="20000"/>
                <a:lumOff val="80000"/>
                <a:alpha val="20000"/>
              </a:schemeClr>
            </a:solidFill>
            <a:ln>
              <a:noFill/>
            </a:ln>
            <a:effectLst/>
          </c:spPr>
          <c:invertIfNegative val="0"/>
          <c:dLbls>
            <c:dLbl>
              <c:idx val="14"/>
              <c:layout>
                <c:manualLayout>
                  <c:x val="4.4781232220837061E-3"/>
                  <c:y val="1.725755976034081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2A-4A45-8556-2321FD537A35}"/>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'33_VAprov'!$A$2:$B$23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'33_VAprov'!$G$2:$G$23</c:f>
              <c:numCache>
                <c:formatCode>0%</c:formatCode>
                <c:ptCount val="22"/>
                <c:pt idx="0">
                  <c:v>3.8759689778089523E-2</c:v>
                </c:pt>
                <c:pt idx="1">
                  <c:v>5.4263565689325333E-2</c:v>
                </c:pt>
                <c:pt idx="2">
                  <c:v>9.8360657691955566E-2</c:v>
                </c:pt>
                <c:pt idx="3">
                  <c:v>9.8360657691955566E-2</c:v>
                </c:pt>
                <c:pt idx="4">
                  <c:v>3.4965034574270248E-2</c:v>
                </c:pt>
                <c:pt idx="5">
                  <c:v>3.4965034574270248E-2</c:v>
                </c:pt>
                <c:pt idx="6">
                  <c:v>4.8951048403978348E-2</c:v>
                </c:pt>
                <c:pt idx="7">
                  <c:v>6.2937065958976746E-2</c:v>
                </c:pt>
                <c:pt idx="8">
                  <c:v>0.11267605423927307</c:v>
                </c:pt>
                <c:pt idx="9">
                  <c:v>0.15492957830429077</c:v>
                </c:pt>
                <c:pt idx="10">
                  <c:v>4.5454546809196472E-2</c:v>
                </c:pt>
                <c:pt idx="11">
                  <c:v>4.5454546809196472E-2</c:v>
                </c:pt>
                <c:pt idx="12">
                  <c:v>9.375E-2</c:v>
                </c:pt>
                <c:pt idx="13">
                  <c:v>9.375E-2</c:v>
                </c:pt>
                <c:pt idx="14">
                  <c:v>2.6315789669752121E-2</c:v>
                </c:pt>
                <c:pt idx="15">
                  <c:v>2.6315789669752121E-2</c:v>
                </c:pt>
                <c:pt idx="16">
                  <c:v>2.5641025975346565E-2</c:v>
                </c:pt>
                <c:pt idx="17">
                  <c:v>2.5641025975346565E-2</c:v>
                </c:pt>
                <c:pt idx="18">
                  <c:v>6.8627454340457916E-2</c:v>
                </c:pt>
                <c:pt idx="19">
                  <c:v>6.8627454340457916E-2</c:v>
                </c:pt>
                <c:pt idx="20">
                  <c:v>4.1958041489124298E-2</c:v>
                </c:pt>
                <c:pt idx="21">
                  <c:v>7.6923079788684845E-2</c:v>
                </c:pt>
              </c:numCache>
            </c:numRef>
          </c:val>
          <c:extLst>
            <c:ext xmlns:c16="http://schemas.microsoft.com/office/drawing/2014/chart" uri="{C3380CC4-5D6E-409C-BE32-E72D297353CC}">
              <c16:uniqueId val="{00000005-EFD4-4725-87A4-308E0DF805B3}"/>
            </c:ext>
          </c:extLst>
        </c:ser>
        <c:ser>
          <c:idx val="5"/>
          <c:order val="5"/>
          <c:tx>
            <c:strRef>
              <c:f>'33_VAprov'!$H$1</c:f>
              <c:strCache>
                <c:ptCount val="1"/>
                <c:pt idx="0">
                  <c:v>Tuberculosis</c:v>
                </c:pt>
              </c:strCache>
            </c:strRef>
          </c:tx>
          <c:spPr>
            <a:solidFill>
              <a:schemeClr val="bg1">
                <a:lumMod val="85000"/>
              </a:schemeClr>
            </a:solidFill>
            <a:ln>
              <a:noFill/>
            </a:ln>
            <a:effectLst/>
          </c:spPr>
          <c:invertIfNegative val="0"/>
          <c:dLbls>
            <c:dLbl>
              <c:idx val="4"/>
              <c:layout>
                <c:manualLayout>
                  <c:x val="1.3434369666251118E-2"/>
                  <c:y val="4.0180887468952722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2A-4A45-8556-2321FD537A35}"/>
                </c:ext>
              </c:extLst>
            </c:dLbl>
            <c:dLbl>
              <c:idx val="5"/>
              <c:layout>
                <c:manualLayout>
                  <c:x val="1.11953080552092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2A-4A45-8556-2321FD537A35}"/>
                </c:ext>
              </c:extLst>
            </c:dLbl>
            <c:dLbl>
              <c:idx val="10"/>
              <c:delete val="1"/>
              <c:extLst>
                <c:ext xmlns:c15="http://schemas.microsoft.com/office/drawing/2012/chart" uri="{CE6537A1-D6FC-4f65-9D91-7224C49458BB}"/>
                <c:ext xmlns:c16="http://schemas.microsoft.com/office/drawing/2014/chart" uri="{C3380CC4-5D6E-409C-BE32-E72D297353CC}">
                  <c16:uniqueId val="{00000002-362A-4A45-8556-2321FD537A35}"/>
                </c:ext>
              </c:extLst>
            </c:dLbl>
            <c:dLbl>
              <c:idx val="14"/>
              <c:layout>
                <c:manualLayout>
                  <c:x val="1.5673431277292888E-2"/>
                  <c:y val="1.725755976034081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2A-4A45-8556-2321FD537A35}"/>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'33_VAprov'!$A$2:$B$23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'33_VAprov'!$H$2:$H$23</c:f>
              <c:numCache>
                <c:formatCode>0%</c:formatCode>
                <c:ptCount val="22"/>
                <c:pt idx="0">
                  <c:v>6.2015503644943237E-2</c:v>
                </c:pt>
                <c:pt idx="1">
                  <c:v>7.7519379556179047E-2</c:v>
                </c:pt>
                <c:pt idx="2">
                  <c:v>3.2786883413791656E-2</c:v>
                </c:pt>
                <c:pt idx="3">
                  <c:v>4.9180328845977783E-2</c:v>
                </c:pt>
                <c:pt idx="4">
                  <c:v>2.0979020744562149E-2</c:v>
                </c:pt>
                <c:pt idx="5">
                  <c:v>2.0979020744562149E-2</c:v>
                </c:pt>
                <c:pt idx="6">
                  <c:v>4.8951048403978348E-2</c:v>
                </c:pt>
                <c:pt idx="7">
                  <c:v>4.1958041489124298E-2</c:v>
                </c:pt>
                <c:pt idx="8">
                  <c:v>4.2253520339727402E-2</c:v>
                </c:pt>
                <c:pt idx="9">
                  <c:v>4.2253520339727402E-2</c:v>
                </c:pt>
                <c:pt idx="10">
                  <c:v>0</c:v>
                </c:pt>
                <c:pt idx="12">
                  <c:v>1.5625E-2</c:v>
                </c:pt>
                <c:pt idx="13">
                  <c:v>4.6875E-2</c:v>
                </c:pt>
                <c:pt idx="14">
                  <c:v>2.6315789669752121E-2</c:v>
                </c:pt>
                <c:pt idx="15">
                  <c:v>7.8947365283966064E-2</c:v>
                </c:pt>
                <c:pt idx="16">
                  <c:v>7.6923079788684845E-2</c:v>
                </c:pt>
                <c:pt idx="17">
                  <c:v>5.128205195069313E-2</c:v>
                </c:pt>
                <c:pt idx="18">
                  <c:v>7.8431375324726105E-2</c:v>
                </c:pt>
                <c:pt idx="19">
                  <c:v>9.8039217293262482E-2</c:v>
                </c:pt>
                <c:pt idx="20">
                  <c:v>3.4965034574270248E-2</c:v>
                </c:pt>
                <c:pt idx="21">
                  <c:v>2.7972027659416199E-2</c:v>
                </c:pt>
              </c:numCache>
            </c:numRef>
          </c:val>
          <c:extLst>
            <c:ext xmlns:c16="http://schemas.microsoft.com/office/drawing/2014/chart" uri="{C3380CC4-5D6E-409C-BE32-E72D297353CC}">
              <c16:uniqueId val="{00000009-EFD4-4725-87A4-308E0DF805B3}"/>
            </c:ext>
          </c:extLst>
        </c:ser>
        <c:ser>
          <c:idx val="6"/>
          <c:order val="6"/>
          <c:tx>
            <c:strRef>
              <c:f>'33_VAprov'!$I$1</c:f>
              <c:strCache>
                <c:ptCount val="1"/>
                <c:pt idx="0">
                  <c:v>Other</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'33_VAprov'!$A$2:$B$23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'33_VAprov'!$I$2:$I$23</c:f>
              <c:numCache>
                <c:formatCode>0%</c:formatCode>
                <c:ptCount val="22"/>
                <c:pt idx="0">
                  <c:v>0.20930232107639313</c:v>
                </c:pt>
                <c:pt idx="1">
                  <c:v>0.24806201457977295</c:v>
                </c:pt>
                <c:pt idx="2">
                  <c:v>0.25409835577011108</c:v>
                </c:pt>
                <c:pt idx="3">
                  <c:v>0.24590164422988892</c:v>
                </c:pt>
                <c:pt idx="4">
                  <c:v>0.25174826383590698</c:v>
                </c:pt>
                <c:pt idx="5">
                  <c:v>0.26573425531387329</c:v>
                </c:pt>
                <c:pt idx="6">
                  <c:v>0.16783216595649719</c:v>
                </c:pt>
                <c:pt idx="7">
                  <c:v>0.19580419361591339</c:v>
                </c:pt>
                <c:pt idx="8">
                  <c:v>0.19718310236930847</c:v>
                </c:pt>
                <c:pt idx="9">
                  <c:v>0.25352111458778381</c:v>
                </c:pt>
                <c:pt idx="10">
                  <c:v>0.30303031206130981</c:v>
                </c:pt>
                <c:pt idx="11">
                  <c:v>0.34848484396934509</c:v>
                </c:pt>
                <c:pt idx="12">
                  <c:v>0.234375</c:v>
                </c:pt>
                <c:pt idx="13">
                  <c:v>0.1875</c:v>
                </c:pt>
                <c:pt idx="14">
                  <c:v>0.3684210479259491</c:v>
                </c:pt>
                <c:pt idx="15">
                  <c:v>0.26315790414810181</c:v>
                </c:pt>
                <c:pt idx="16">
                  <c:v>0.17948718369007111</c:v>
                </c:pt>
                <c:pt idx="17">
                  <c:v>0.23076923191547394</c:v>
                </c:pt>
                <c:pt idx="18">
                  <c:v>0.21568627655506134</c:v>
                </c:pt>
                <c:pt idx="19">
                  <c:v>0.21568627655506134</c:v>
                </c:pt>
                <c:pt idx="20">
                  <c:v>0.16083915531635284</c:v>
                </c:pt>
                <c:pt idx="21">
                  <c:v>0.16083915531635284</c:v>
                </c:pt>
              </c:numCache>
            </c:numRef>
          </c:val>
          <c:extLst>
            <c:ext xmlns:c16="http://schemas.microsoft.com/office/drawing/2014/chart" uri="{C3380CC4-5D6E-409C-BE32-E72D297353CC}">
              <c16:uniqueId val="{0000000A-EFD4-4725-87A4-308E0DF805B3}"/>
            </c:ext>
          </c:extLst>
        </c:ser>
        <c:ser>
          <c:idx val="7"/>
          <c:order val="7"/>
          <c:tx>
            <c:strRef>
              <c:f>'33_VAprov'!$J$1</c:f>
              <c:strCache>
                <c:ptCount val="1"/>
                <c:pt idx="0">
                  <c:v>Unspecified</c:v>
                </c:pt>
              </c:strCache>
            </c:strRef>
          </c:tx>
          <c:spPr>
            <a:solidFill>
              <a:schemeClr val="bg1">
                <a:lumMod val="50000"/>
              </a:schemeClr>
            </a:solidFill>
            <a:ln>
              <a:noFill/>
            </a:ln>
            <a:effectLst/>
          </c:spPr>
          <c:invertIfNegative val="0"/>
          <c:dLbls>
            <c:dLbl>
              <c:idx val="0"/>
              <c:layout>
                <c:manualLayout>
                  <c:x val="2.46114448327505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FD4-4725-87A4-308E0DF805B3}"/>
                </c:ext>
              </c:extLst>
            </c:dLbl>
            <c:dLbl>
              <c:idx val="2"/>
              <c:layout>
                <c:manualLayout>
                  <c:x val="2.68488489084551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FD4-4725-87A4-308E0DF805B3}"/>
                </c:ext>
              </c:extLst>
            </c:dLbl>
            <c:dLbl>
              <c:idx val="4"/>
              <c:layout>
                <c:manualLayout>
                  <c:x val="2.461144483275052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D4-4725-87A4-308E0DF805B3}"/>
                </c:ext>
              </c:extLst>
            </c:dLbl>
            <c:dLbl>
              <c:idx val="6"/>
              <c:layout>
                <c:manualLayout>
                  <c:x val="2.68488489084551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FD4-4725-87A4-308E0DF805B3}"/>
                </c:ext>
              </c:extLst>
            </c:dLbl>
            <c:dLbl>
              <c:idx val="8"/>
              <c:delete val="1"/>
              <c:extLst>
                <c:ext xmlns:c15="http://schemas.microsoft.com/office/drawing/2012/chart" uri="{CE6537A1-D6FC-4f65-9D91-7224C49458BB}"/>
                <c:ext xmlns:c16="http://schemas.microsoft.com/office/drawing/2014/chart" uri="{C3380CC4-5D6E-409C-BE32-E72D297353CC}">
                  <c16:uniqueId val="{0000000F-EFD4-4725-87A4-308E0DF805B3}"/>
                </c:ext>
              </c:extLst>
            </c:dLbl>
            <c:dLbl>
              <c:idx val="10"/>
              <c:layout>
                <c:manualLayout>
                  <c:x val="2.2374040757045931E-2"/>
                  <c:y val="-2.06398348813201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FD4-4725-87A4-308E0DF805B3}"/>
                </c:ext>
              </c:extLst>
            </c:dLbl>
            <c:dLbl>
              <c:idx val="12"/>
              <c:delete val="1"/>
              <c:extLst>
                <c:ext xmlns:c15="http://schemas.microsoft.com/office/drawing/2012/chart" uri="{CE6537A1-D6FC-4f65-9D91-7224C49458BB}"/>
                <c:ext xmlns:c16="http://schemas.microsoft.com/office/drawing/2014/chart" uri="{C3380CC4-5D6E-409C-BE32-E72D297353CC}">
                  <c16:uniqueId val="{00000011-EFD4-4725-87A4-308E0DF805B3}"/>
                </c:ext>
              </c:extLst>
            </c:dLbl>
            <c:dLbl>
              <c:idx val="14"/>
              <c:delete val="1"/>
              <c:extLst>
                <c:ext xmlns:c15="http://schemas.microsoft.com/office/drawing/2012/chart" uri="{CE6537A1-D6FC-4f65-9D91-7224C49458BB}"/>
                <c:ext xmlns:c16="http://schemas.microsoft.com/office/drawing/2014/chart" uri="{C3380CC4-5D6E-409C-BE32-E72D297353CC}">
                  <c16:uniqueId val="{00000012-EFD4-4725-87A4-308E0DF805B3}"/>
                </c:ext>
              </c:extLst>
            </c:dLbl>
            <c:dLbl>
              <c:idx val="16"/>
              <c:layout>
                <c:manualLayout>
                  <c:x val="2.6848848908455115E-2"/>
                  <c:y val="-2.06398348813201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FD4-4725-87A4-308E0DF805B3}"/>
                </c:ext>
              </c:extLst>
            </c:dLbl>
            <c:dLbl>
              <c:idx val="18"/>
              <c:delete val="1"/>
              <c:extLst>
                <c:ext xmlns:c15="http://schemas.microsoft.com/office/drawing/2012/chart" uri="{CE6537A1-D6FC-4f65-9D91-7224C49458BB}"/>
                <c:ext xmlns:c16="http://schemas.microsoft.com/office/drawing/2014/chart" uri="{C3380CC4-5D6E-409C-BE32-E72D297353CC}">
                  <c16:uniqueId val="{00000014-EFD4-4725-87A4-308E0DF805B3}"/>
                </c:ext>
              </c:extLst>
            </c:dLbl>
            <c:dLbl>
              <c:idx val="20"/>
              <c:layout>
                <c:manualLayout>
                  <c:x val="2.684884890845511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FD4-4725-87A4-308E0DF805B3}"/>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'33_VAprov'!$A$2:$B$23</c:f>
              <c:multiLvlStrCache>
                <c:ptCount val="22"/>
                <c:lvl>
                  <c:pt idx="0">
                    <c:v>InterVA</c:v>
                  </c:pt>
                  <c:pt idx="1">
                    <c:v>InsilicoVA</c:v>
                  </c:pt>
                  <c:pt idx="2">
                    <c:v>InterVA</c:v>
                  </c:pt>
                  <c:pt idx="3">
                    <c:v>InsilicoVA</c:v>
                  </c:pt>
                  <c:pt idx="4">
                    <c:v>InterVA</c:v>
                  </c:pt>
                  <c:pt idx="5">
                    <c:v>InsilicoVA</c:v>
                  </c:pt>
                  <c:pt idx="6">
                    <c:v>InterVA</c:v>
                  </c:pt>
                  <c:pt idx="7">
                    <c:v>InsilicoVA</c:v>
                  </c:pt>
                  <c:pt idx="8">
                    <c:v>InterVA</c:v>
                  </c:pt>
                  <c:pt idx="9">
                    <c:v>InsilicoVA</c:v>
                  </c:pt>
                  <c:pt idx="10">
                    <c:v>InterVA</c:v>
                  </c:pt>
                  <c:pt idx="11">
                    <c:v>InsilicoVA</c:v>
                  </c:pt>
                  <c:pt idx="12">
                    <c:v>InterVA</c:v>
                  </c:pt>
                  <c:pt idx="13">
                    <c:v>InsilicoVA</c:v>
                  </c:pt>
                  <c:pt idx="14">
                    <c:v>InterVA</c:v>
                  </c:pt>
                  <c:pt idx="15">
                    <c:v>InsilicoVA</c:v>
                  </c:pt>
                  <c:pt idx="16">
                    <c:v>InterVA</c:v>
                  </c:pt>
                  <c:pt idx="17">
                    <c:v>InsilicoVA</c:v>
                  </c:pt>
                  <c:pt idx="18">
                    <c:v>InterVA</c:v>
                  </c:pt>
                  <c:pt idx="19">
                    <c:v>InsilicoVA</c:v>
                  </c:pt>
                  <c:pt idx="20">
                    <c:v>InterVA</c:v>
                  </c:pt>
                  <c:pt idx="21">
                    <c:v>InsilicoVA</c:v>
                  </c:pt>
                </c:lvl>
                <c:lvl>
                  <c:pt idx="0">
                    <c:v>Province 1</c:v>
                  </c:pt>
                  <c:pt idx="2">
                    <c:v>Province 2</c:v>
                  </c:pt>
                  <c:pt idx="4">
                    <c:v>Province 3</c:v>
                  </c:pt>
                  <c:pt idx="6">
                    <c:v>Province 4</c:v>
                  </c:pt>
                  <c:pt idx="8">
                    <c:v>Province 5</c:v>
                  </c:pt>
                  <c:pt idx="10">
                    <c:v>Province 6</c:v>
                  </c:pt>
                  <c:pt idx="12">
                    <c:v>Province 7</c:v>
                  </c:pt>
                  <c:pt idx="14">
                    <c:v>Province 8</c:v>
                  </c:pt>
                  <c:pt idx="16">
                    <c:v>Province 9</c:v>
                  </c:pt>
                  <c:pt idx="18">
                    <c:v>Province 10</c:v>
                  </c:pt>
                  <c:pt idx="20">
                    <c:v>Province 11</c:v>
                  </c:pt>
                </c:lvl>
              </c:multiLvlStrCache>
            </c:multiLvlStrRef>
          </c:cat>
          <c:val>
            <c:numRef>
              <c:f>'33_VAprov'!$J$2:$J$23</c:f>
              <c:numCache>
                <c:formatCode>0%</c:formatCode>
                <c:ptCount val="22"/>
                <c:pt idx="0">
                  <c:v>2.3255813866853714E-2</c:v>
                </c:pt>
                <c:pt idx="2">
                  <c:v>1.6393441706895828E-2</c:v>
                </c:pt>
                <c:pt idx="4">
                  <c:v>2.7972027659416199E-2</c:v>
                </c:pt>
                <c:pt idx="6">
                  <c:v>2.0979020744562149E-2</c:v>
                </c:pt>
                <c:pt idx="8">
                  <c:v>0</c:v>
                </c:pt>
                <c:pt idx="10">
                  <c:v>1.5151515603065491E-2</c:v>
                </c:pt>
                <c:pt idx="12">
                  <c:v>0</c:v>
                </c:pt>
                <c:pt idx="14">
                  <c:v>0</c:v>
                </c:pt>
                <c:pt idx="16">
                  <c:v>2.5641025975346565E-2</c:v>
                </c:pt>
                <c:pt idx="18">
                  <c:v>0</c:v>
                </c:pt>
                <c:pt idx="20">
                  <c:v>2.7972027659416199E-2</c:v>
                </c:pt>
              </c:numCache>
            </c:numRef>
          </c:val>
          <c:extLst>
            <c:ext xmlns:c16="http://schemas.microsoft.com/office/drawing/2014/chart" uri="{C3380CC4-5D6E-409C-BE32-E72D297353CC}">
              <c16:uniqueId val="{00000016-EFD4-4725-87A4-308E0DF805B3}"/>
            </c:ext>
          </c:extLst>
        </c:ser>
        <c:dLbls>
          <c:showLegendKey val="0"/>
          <c:showVal val="0"/>
          <c:showCatName val="0"/>
          <c:showSerName val="0"/>
          <c:showPercent val="0"/>
          <c:showBubbleSize val="0"/>
        </c:dLbls>
        <c:gapWidth val="50"/>
        <c:overlap val="100"/>
        <c:axId val="671223424"/>
        <c:axId val="671223752"/>
      </c:barChart>
      <c:catAx>
        <c:axId val="671223424"/>
        <c:scaling>
          <c:orientation val="maxMin"/>
        </c:scaling>
        <c:delete val="0"/>
        <c:axPos val="l"/>
        <c:numFmt formatCode="General" sourceLinked="1"/>
        <c:majorTickMark val="none"/>
        <c:minorTickMark val="none"/>
        <c:tickLblPos val="nextTo"/>
        <c:spPr>
          <a:noFill/>
          <a:ln w="9525" cap="flat" cmpd="sng" algn="ctr">
            <a:solidFill>
              <a:schemeClr val="bg1">
                <a:lumMod val="9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71223752"/>
        <c:crosses val="autoZero"/>
        <c:auto val="1"/>
        <c:lblAlgn val="ctr"/>
        <c:lblOffset val="100"/>
        <c:noMultiLvlLbl val="0"/>
      </c:catAx>
      <c:valAx>
        <c:axId val="671223752"/>
        <c:scaling>
          <c:orientation val="minMax"/>
        </c:scaling>
        <c:delete val="1"/>
        <c:axPos val="t"/>
        <c:numFmt formatCode="0%" sourceLinked="1"/>
        <c:majorTickMark val="none"/>
        <c:minorTickMark val="none"/>
        <c:tickLblPos val="nextTo"/>
        <c:crossAx val="6712234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96614404492035"/>
          <c:y val="3.9847072687342652E-2"/>
          <c:w val="0.76590827654386961"/>
          <c:h val="0.80628019711821741"/>
        </c:manualLayout>
      </c:layout>
      <c:lineChart>
        <c:grouping val="standard"/>
        <c:varyColors val="0"/>
        <c:ser>
          <c:idx val="1"/>
          <c:order val="1"/>
          <c:tx>
            <c:strRef>
              <c:f>'4_ratio'!$E$2</c:f>
              <c:strCache>
                <c:ptCount val="1"/>
                <c:pt idx="0">
                  <c:v>% Male</c:v>
                </c:pt>
              </c:strCache>
            </c:strRef>
          </c:tx>
          <c:spPr>
            <a:ln w="28575" cap="rnd">
              <a:solidFill>
                <a:schemeClr val="tx1">
                  <a:lumMod val="60000"/>
                  <a:lumOff val="40000"/>
                </a:schemeClr>
              </a:solidFill>
              <a:round/>
            </a:ln>
            <a:effectLst/>
          </c:spPr>
          <c:marker>
            <c:symbol val="circle"/>
            <c:size val="5"/>
            <c:spPr>
              <a:solidFill>
                <a:schemeClr val="tx1">
                  <a:lumMod val="60000"/>
                  <a:lumOff val="40000"/>
                </a:schemeClr>
              </a:solidFill>
              <a:ln w="9525">
                <a:solidFill>
                  <a:schemeClr val="tx1">
                    <a:lumMod val="60000"/>
                    <a:lumOff val="40000"/>
                  </a:schemeClr>
                </a:solidFill>
              </a:ln>
              <a:effectLst/>
            </c:spPr>
          </c:marker>
          <c:dLbls>
            <c:dLbl>
              <c:idx val="4"/>
              <c:layout>
                <c:manualLayout>
                  <c:x val="-0.15119695975503061"/>
                  <c:y val="3.9787940751592095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21A-45CC-9C6B-E67C2EB0290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60000"/>
                        <a:lumOff val="4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'4_ratio'!$C$3:$C$21</c:f>
              <c:strCache>
                <c:ptCount val="19"/>
                <c:pt idx="0">
                  <c:v>0-4</c:v>
                </c:pt>
                <c:pt idx="1">
                  <c:v>5 to 9</c:v>
                </c:pt>
                <c:pt idx="2">
                  <c:v>10 to 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'4_ratio'!$E$3:$E$21</c:f>
              <c:numCache>
                <c:formatCode>0.0</c:formatCode>
                <c:ptCount val="19"/>
                <c:pt idx="0">
                  <c:v>15.6</c:v>
                </c:pt>
                <c:pt idx="1">
                  <c:v>16.5</c:v>
                </c:pt>
                <c:pt idx="2">
                  <c:v>14</c:v>
                </c:pt>
                <c:pt idx="3">
                  <c:v>10.8</c:v>
                </c:pt>
                <c:pt idx="4">
                  <c:v>8.6</c:v>
                </c:pt>
                <c:pt idx="5">
                  <c:v>7.3</c:v>
                </c:pt>
                <c:pt idx="6">
                  <c:v>5.6</c:v>
                </c:pt>
                <c:pt idx="7">
                  <c:v>5.2</c:v>
                </c:pt>
                <c:pt idx="8">
                  <c:v>4.0999999999999996</c:v>
                </c:pt>
                <c:pt idx="9">
                  <c:v>3.4</c:v>
                </c:pt>
                <c:pt idx="10">
                  <c:v>2.7</c:v>
                </c:pt>
                <c:pt idx="11">
                  <c:v>1.9</c:v>
                </c:pt>
                <c:pt idx="12">
                  <c:v>1.6</c:v>
                </c:pt>
                <c:pt idx="13">
                  <c:v>1.1000000000000001</c:v>
                </c:pt>
                <c:pt idx="14">
                  <c:v>0.7</c:v>
                </c:pt>
                <c:pt idx="15">
                  <c:v>0.5</c:v>
                </c:pt>
                <c:pt idx="16">
                  <c:v>0.2</c:v>
                </c:pt>
                <c:pt idx="17">
                  <c:v>0.2</c:v>
                </c:pt>
                <c:pt idx="18">
                  <c:v>0.1</c:v>
                </c:pt>
              </c:numCache>
            </c:numRef>
          </c:val>
          <c:smooth val="0"/>
          <c:extLst>
            <c:ext xmlns:c16="http://schemas.microsoft.com/office/drawing/2014/chart" uri="{C3380CC4-5D6E-409C-BE32-E72D297353CC}">
              <c16:uniqueId val="{00000001-921A-45CC-9C6B-E67C2EB02905}"/>
            </c:ext>
          </c:extLst>
        </c:ser>
        <c:ser>
          <c:idx val="2"/>
          <c:order val="2"/>
          <c:tx>
            <c:strRef>
              <c:f>'4_ratio'!$F$2</c:f>
              <c:strCache>
                <c:ptCount val="1"/>
                <c:pt idx="0">
                  <c:v>% Female</c:v>
                </c:pt>
              </c:strCache>
            </c:strRef>
          </c:tx>
          <c:spPr>
            <a:ln w="28575" cap="rnd">
              <a:solidFill>
                <a:schemeClr val="bg2">
                  <a:lumMod val="75000"/>
                </a:schemeClr>
              </a:solidFill>
              <a:round/>
            </a:ln>
            <a:effectLst/>
          </c:spPr>
          <c:marker>
            <c:symbol val="circle"/>
            <c:size val="5"/>
            <c:spPr>
              <a:solidFill>
                <a:schemeClr val="bg2">
                  <a:lumMod val="75000"/>
                </a:schemeClr>
              </a:solidFill>
              <a:ln w="9525">
                <a:solidFill>
                  <a:schemeClr val="bg2">
                    <a:lumMod val="75000"/>
                  </a:schemeClr>
                </a:solidFill>
              </a:ln>
              <a:effectLst/>
            </c:spPr>
          </c:marker>
          <c:dLbls>
            <c:dLbl>
              <c:idx val="4"/>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21A-45CC-9C6B-E67C2EB0290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2">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'4_ratio'!$C$3:$C$21</c:f>
              <c:strCache>
                <c:ptCount val="19"/>
                <c:pt idx="0">
                  <c:v>0-4</c:v>
                </c:pt>
                <c:pt idx="1">
                  <c:v>5 to 9</c:v>
                </c:pt>
                <c:pt idx="2">
                  <c:v>10 to 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'4_ratio'!$F$3:$F$21</c:f>
              <c:numCache>
                <c:formatCode>0.0</c:formatCode>
                <c:ptCount val="19"/>
                <c:pt idx="0">
                  <c:v>14.9</c:v>
                </c:pt>
                <c:pt idx="1">
                  <c:v>15.6</c:v>
                </c:pt>
                <c:pt idx="2">
                  <c:v>12.8</c:v>
                </c:pt>
                <c:pt idx="3">
                  <c:v>11.2</c:v>
                </c:pt>
                <c:pt idx="4">
                  <c:v>10.1</c:v>
                </c:pt>
                <c:pt idx="5">
                  <c:v>7.6</c:v>
                </c:pt>
                <c:pt idx="6">
                  <c:v>5.9</c:v>
                </c:pt>
                <c:pt idx="7">
                  <c:v>5.4</c:v>
                </c:pt>
                <c:pt idx="8">
                  <c:v>4</c:v>
                </c:pt>
                <c:pt idx="9">
                  <c:v>3.3</c:v>
                </c:pt>
                <c:pt idx="10">
                  <c:v>2.5</c:v>
                </c:pt>
                <c:pt idx="11">
                  <c:v>1.9</c:v>
                </c:pt>
                <c:pt idx="12">
                  <c:v>1.6</c:v>
                </c:pt>
                <c:pt idx="13">
                  <c:v>1.2</c:v>
                </c:pt>
                <c:pt idx="14">
                  <c:v>0.7</c:v>
                </c:pt>
                <c:pt idx="15">
                  <c:v>0.6</c:v>
                </c:pt>
                <c:pt idx="16">
                  <c:v>0.3</c:v>
                </c:pt>
                <c:pt idx="17">
                  <c:v>0.2</c:v>
                </c:pt>
                <c:pt idx="18">
                  <c:v>0.1</c:v>
                </c:pt>
              </c:numCache>
            </c:numRef>
          </c:val>
          <c:smooth val="0"/>
          <c:extLst>
            <c:ext xmlns:c16="http://schemas.microsoft.com/office/drawing/2014/chart" uri="{C3380CC4-5D6E-409C-BE32-E72D297353CC}">
              <c16:uniqueId val="{00000002-921A-45CC-9C6B-E67C2EB02905}"/>
            </c:ext>
          </c:extLst>
        </c:ser>
        <c:dLbls>
          <c:showLegendKey val="0"/>
          <c:showVal val="0"/>
          <c:showCatName val="0"/>
          <c:showSerName val="0"/>
          <c:showPercent val="0"/>
          <c:showBubbleSize val="0"/>
        </c:dLbls>
        <c:marker val="1"/>
        <c:smooth val="0"/>
        <c:axId val="744478744"/>
        <c:axId val="744479400"/>
        <c:extLst>
          <c:ext xmlns:c15="http://schemas.microsoft.com/office/drawing/2012/chart" uri="{02D57815-91ED-43cb-92C2-25804820EDAC}">
            <c15:filteredLineSeries>
              <c15:ser>
                <c:idx val="4"/>
                <c:order val="4"/>
                <c:tx>
                  <c:strRef>
                    <c:extLst>
                      <c:ext uri="{02D57815-91ED-43cb-92C2-25804820EDAC}">
                        <c15:formulaRef>
                          <c15:sqref>'4_ratio'!$H$2</c15:sqref>
                        </c15:formulaRef>
                      </c:ext>
                    </c:extLst>
                    <c:strCache>
                      <c:ptCount val="1"/>
                    </c:strCache>
                  </c:strRef>
                </c:tx>
                <c:spPr>
                  <a:ln w="28575" cap="rnd">
                    <a:solidFill>
                      <a:schemeClr val="accent5"/>
                    </a:solidFill>
                    <a:round/>
                  </a:ln>
                  <a:effectLst/>
                </c:spPr>
                <c:marker>
                  <c:symbol val="none"/>
                </c:marker>
                <c:cat>
                  <c:strRef>
                    <c:extLst>
                      <c:ext uri="{02D57815-91ED-43cb-92C2-25804820EDAC}">
                        <c15:formulaRef>
                          <c15:sqref>'4_ratio'!$C$3:$C$21</c15:sqref>
                        </c15:formulaRef>
                      </c:ext>
                    </c:extLst>
                    <c:strCache>
                      <c:ptCount val="19"/>
                      <c:pt idx="0">
                        <c:v>0-4</c:v>
                      </c:pt>
                      <c:pt idx="1">
                        <c:v>5 to 9</c:v>
                      </c:pt>
                      <c:pt idx="2">
                        <c:v>10 to 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extLst>
                      <c:ext uri="{02D57815-91ED-43cb-92C2-25804820EDAC}">
                        <c15:formulaRef>
                          <c15:sqref>'4_ratio'!$H$3:$H$21</c15:sqref>
                        </c15:formulaRef>
                      </c:ext>
                    </c:extLst>
                    <c:numCache>
                      <c:formatCode>General</c:formatCode>
                      <c:ptCount val="19"/>
                    </c:numCache>
                  </c:numRef>
                </c:val>
                <c:smooth val="0"/>
                <c:extLst>
                  <c:ext xmlns:c16="http://schemas.microsoft.com/office/drawing/2014/chart" uri="{C3380CC4-5D6E-409C-BE32-E72D297353CC}">
                    <c16:uniqueId val="{00000004-921A-45CC-9C6B-E67C2EB0290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'4_ratio'!$I$2</c15:sqref>
                        </c15:formulaRef>
                      </c:ext>
                    </c:extLst>
                    <c:strCache>
                      <c:ptCount val="1"/>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'4_ratio'!$C$3:$C$21</c15:sqref>
                        </c15:formulaRef>
                      </c:ext>
                    </c:extLst>
                    <c:strCache>
                      <c:ptCount val="19"/>
                      <c:pt idx="0">
                        <c:v>0-4</c:v>
                      </c:pt>
                      <c:pt idx="1">
                        <c:v>5 to 9</c:v>
                      </c:pt>
                      <c:pt idx="2">
                        <c:v>10 to 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extLst xmlns:c15="http://schemas.microsoft.com/office/drawing/2012/chart">
                      <c:ext xmlns:c15="http://schemas.microsoft.com/office/drawing/2012/chart" uri="{02D57815-91ED-43cb-92C2-25804820EDAC}">
                        <c15:formulaRef>
                          <c15:sqref>'4_ratio'!$I$3:$I$21</c15:sqref>
                        </c15:formulaRef>
                      </c:ext>
                    </c:extLst>
                    <c:numCache>
                      <c:formatCode>General</c:formatCode>
                      <c:ptCount val="19"/>
                    </c:numCache>
                  </c:numRef>
                </c:val>
                <c:smooth val="0"/>
                <c:extLst xmlns:c15="http://schemas.microsoft.com/office/drawing/2012/chart">
                  <c:ext xmlns:c16="http://schemas.microsoft.com/office/drawing/2014/chart" uri="{C3380CC4-5D6E-409C-BE32-E72D297353CC}">
                    <c16:uniqueId val="{00000005-921A-45CC-9C6B-E67C2EB02905}"/>
                  </c:ext>
                </c:extLst>
              </c15:ser>
            </c15:filteredLineSeries>
          </c:ext>
        </c:extLst>
      </c:lineChart>
      <c:lineChart>
        <c:grouping val="standard"/>
        <c:varyColors val="0"/>
        <c:ser>
          <c:idx val="0"/>
          <c:order val="0"/>
          <c:tx>
            <c:strRef>
              <c:f>'4_ratio'!$D$2</c:f>
              <c:strCache>
                <c:ptCount val="1"/>
                <c:pt idx="0">
                  <c:v>Sex ratio</c:v>
                </c:pt>
              </c:strCache>
            </c:strRef>
          </c:tx>
          <c:spPr>
            <a:ln w="28575" cap="rnd">
              <a:solidFill>
                <a:schemeClr val="bg1">
                  <a:lumMod val="50000"/>
                </a:schemeClr>
              </a:solidFill>
              <a:round/>
            </a:ln>
            <a:effectLst/>
          </c:spPr>
          <c:marker>
            <c:symbol val="circle"/>
            <c:size val="5"/>
            <c:spPr>
              <a:solidFill>
                <a:schemeClr val="bg1">
                  <a:lumMod val="50000"/>
                </a:schemeClr>
              </a:solidFill>
              <a:ln w="9525">
                <a:solidFill>
                  <a:schemeClr val="bg1">
                    <a:lumMod val="50000"/>
                    <a:alpha val="96000"/>
                  </a:schemeClr>
                </a:solidFill>
              </a:ln>
              <a:effectLst/>
            </c:spPr>
          </c:marker>
          <c:dLbls>
            <c:dLbl>
              <c:idx val="17"/>
              <c:layout>
                <c:manualLayout>
                  <c:x val="-7.2819242184185146E-2"/>
                  <c:y val="4.7619047619047616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21A-45CC-9C6B-E67C2EB0290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lumMod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'4_ratio'!$C$3:$C$21</c:f>
              <c:strCache>
                <c:ptCount val="19"/>
                <c:pt idx="0">
                  <c:v>0-4</c:v>
                </c:pt>
                <c:pt idx="1">
                  <c:v>5 to 9</c:v>
                </c:pt>
                <c:pt idx="2">
                  <c:v>10 to 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'4_ratio'!$D$3:$D$21</c:f>
              <c:numCache>
                <c:formatCode>0.00</c:formatCode>
                <c:ptCount val="19"/>
                <c:pt idx="0">
                  <c:v>0.99986213024096571</c:v>
                </c:pt>
                <c:pt idx="1">
                  <c:v>1.0085224776687656</c:v>
                </c:pt>
                <c:pt idx="2">
                  <c:v>1.0405376535517179</c:v>
                </c:pt>
                <c:pt idx="3">
                  <c:v>0.9190597333876056</c:v>
                </c:pt>
                <c:pt idx="4">
                  <c:v>0.81280239874610993</c:v>
                </c:pt>
                <c:pt idx="5">
                  <c:v>0.91589208112023179</c:v>
                </c:pt>
                <c:pt idx="6">
                  <c:v>0.90795729093601429</c:v>
                </c:pt>
                <c:pt idx="7">
                  <c:v>0.92668696093353631</c:v>
                </c:pt>
                <c:pt idx="8">
                  <c:v>0.98477449008905482</c:v>
                </c:pt>
                <c:pt idx="9">
                  <c:v>0.97325398454066625</c:v>
                </c:pt>
                <c:pt idx="10">
                  <c:v>1.0072595281306715</c:v>
                </c:pt>
                <c:pt idx="11">
                  <c:v>0.96515928886767688</c:v>
                </c:pt>
                <c:pt idx="12">
                  <c:v>0.96077274738239193</c:v>
                </c:pt>
                <c:pt idx="13">
                  <c:v>0.9082639829688407</c:v>
                </c:pt>
                <c:pt idx="14">
                  <c:v>0.92652053102809506</c:v>
                </c:pt>
                <c:pt idx="15">
                  <c:v>0.85150905432595569</c:v>
                </c:pt>
                <c:pt idx="16">
                  <c:v>0.77880897138437744</c:v>
                </c:pt>
                <c:pt idx="17">
                  <c:v>0.76882845188284521</c:v>
                </c:pt>
                <c:pt idx="18">
                  <c:v>0.85446984798581727</c:v>
                </c:pt>
              </c:numCache>
            </c:numRef>
          </c:val>
          <c:smooth val="0"/>
          <c:extLst>
            <c:ext xmlns:c16="http://schemas.microsoft.com/office/drawing/2014/chart" uri="{C3380CC4-5D6E-409C-BE32-E72D297353CC}">
              <c16:uniqueId val="{00000000-921A-45CC-9C6B-E67C2EB02905}"/>
            </c:ext>
          </c:extLst>
        </c:ser>
        <c:ser>
          <c:idx val="3"/>
          <c:order val="3"/>
          <c:tx>
            <c:strRef>
              <c:f>'Fig5.ratio'!#REF!</c:f>
              <c:strCache>
                <c:ptCount val="1"/>
                <c:pt idx="0">
                  <c:v>#REF!</c:v>
                </c:pt>
              </c:strCache>
              <c:extLst xmlns:c15="http://schemas.microsoft.com/office/drawing/2012/chart"/>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'4_ratio'!$C$3:$C$21</c:f>
              <c:strCache>
                <c:ptCount val="19"/>
                <c:pt idx="0">
                  <c:v>0-4</c:v>
                </c:pt>
                <c:pt idx="1">
                  <c:v>5 to 9</c:v>
                </c:pt>
                <c:pt idx="2">
                  <c:v>10 to 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extLst xmlns:c15="http://schemas.microsoft.com/office/drawing/2012/chart"/>
            </c:strRef>
          </c:cat>
          <c:val>
            <c:numRef>
              <c:f>'Fig5.ratio'!#REF!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3-921A-45CC-9C6B-E67C2EB02905}"/>
            </c:ext>
          </c:extLst>
        </c:ser>
        <c:ser>
          <c:idx val="6"/>
          <c:order val="6"/>
          <c:tx>
            <c:strRef>
              <c:f>'4_ratio'!$G$2</c:f>
              <c:strCache>
                <c:ptCount val="1"/>
                <c:pt idx="0">
                  <c:v>Line</c:v>
                </c:pt>
              </c:strCache>
            </c:strRef>
          </c:tx>
          <c:spPr>
            <a:ln w="28575" cap="rnd">
              <a:solidFill>
                <a:schemeClr val="bg1">
                  <a:lumMod val="95000"/>
                </a:schemeClr>
              </a:solidFill>
              <a:prstDash val="sysDot"/>
              <a:round/>
            </a:ln>
            <a:effectLst/>
          </c:spPr>
          <c:marker>
            <c:symbol val="none"/>
          </c:marker>
          <c:cat>
            <c:strRef>
              <c:f>'4_ratio'!$C$3:$C$21</c:f>
              <c:strCache>
                <c:ptCount val="19"/>
                <c:pt idx="0">
                  <c:v>0-4</c:v>
                </c:pt>
                <c:pt idx="1">
                  <c:v>5 to 9</c:v>
                </c:pt>
                <c:pt idx="2">
                  <c:v>10 to 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'4_ratio'!$G$3:$G$21</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6-921A-45CC-9C6B-E67C2EB02905}"/>
            </c:ext>
          </c:extLst>
        </c:ser>
        <c:dLbls>
          <c:showLegendKey val="0"/>
          <c:showVal val="0"/>
          <c:showCatName val="0"/>
          <c:showSerName val="0"/>
          <c:showPercent val="0"/>
          <c:showBubbleSize val="0"/>
        </c:dLbls>
        <c:marker val="1"/>
        <c:smooth val="0"/>
        <c:axId val="744515152"/>
        <c:axId val="744514168"/>
        <c:extLst/>
      </c:lineChart>
      <c:catAx>
        <c:axId val="74447874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44479400"/>
        <c:crosses val="autoZero"/>
        <c:auto val="1"/>
        <c:lblAlgn val="ctr"/>
        <c:lblOffset val="100"/>
        <c:noMultiLvlLbl val="0"/>
      </c:catAx>
      <c:valAx>
        <c:axId val="744479400"/>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rPr>
                  <a:t>Percentage of population</a:t>
                </a:r>
              </a:p>
            </c:rich>
          </c:tx>
          <c:layout>
            <c:manualLayout>
              <c:xMode val="edge"/>
              <c:yMode val="edge"/>
              <c:x val="1.6918215470157653E-2"/>
              <c:y val="0.2870011351270824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44478744"/>
        <c:crosses val="autoZero"/>
        <c:crossBetween val="between"/>
      </c:valAx>
      <c:valAx>
        <c:axId val="744514168"/>
        <c:scaling>
          <c:orientation val="minMax"/>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sz="1100">
                    <a:solidFill>
                      <a:sysClr val="windowText" lastClr="000000"/>
                    </a:solidFill>
                  </a:rPr>
                  <a:t>Ratio</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44515152"/>
        <c:crosses val="max"/>
        <c:crossBetween val="between"/>
      </c:valAx>
      <c:catAx>
        <c:axId val="744515152"/>
        <c:scaling>
          <c:orientation val="minMax"/>
        </c:scaling>
        <c:delete val="1"/>
        <c:axPos val="b"/>
        <c:numFmt formatCode="General" sourceLinked="1"/>
        <c:majorTickMark val="out"/>
        <c:minorTickMark val="none"/>
        <c:tickLblPos val="nextTo"/>
        <c:crossAx val="74451416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'5_birthsall'!$B$1</c:f>
              <c:strCache>
                <c:ptCount val="1"/>
                <c:pt idx="0">
                  <c:v>Live births</c:v>
                </c:pt>
              </c:strCache>
            </c:strRef>
          </c:tx>
          <c:spPr>
            <a:ln w="28575" cap="rnd">
              <a:solidFill>
                <a:schemeClr val="bg2">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'5_birthsall'!$A$2:$A$3</c:f>
              <c:strCache>
                <c:ptCount val="2"/>
                <c:pt idx="0">
                  <c:v>Year 1</c:v>
                </c:pt>
                <c:pt idx="1">
                  <c:v>Year 2</c:v>
                </c:pt>
              </c:strCache>
            </c:strRef>
          </c:cat>
          <c:val>
            <c:numRef>
              <c:f>'5_birthsall'!$B$2:$B$3</c:f>
              <c:numCache>
                <c:formatCode>0</c:formatCode>
                <c:ptCount val="2"/>
                <c:pt idx="0" formatCode="General">
                  <c:v>13456</c:v>
                </c:pt>
                <c:pt idx="1">
                  <c:v>14801.6</c:v>
                </c:pt>
              </c:numCache>
            </c:numRef>
          </c:val>
          <c:smooth val="0"/>
          <c:extLst>
            <c:ext xmlns:c16="http://schemas.microsoft.com/office/drawing/2014/chart" uri="{C3380CC4-5D6E-409C-BE32-E72D297353CC}">
              <c16:uniqueId val="{00000000-51C1-4480-82EA-E34CDDD3800D}"/>
            </c:ext>
          </c:extLst>
        </c:ser>
        <c:ser>
          <c:idx val="1"/>
          <c:order val="1"/>
          <c:tx>
            <c:strRef>
              <c:f>'5_birthsall'!$C$1</c:f>
              <c:strCache>
                <c:ptCount val="1"/>
                <c:pt idx="0">
                  <c:v>Stillbirths</c:v>
                </c:pt>
              </c:strCache>
            </c:strRef>
          </c:tx>
          <c:spPr>
            <a:ln w="28575" cap="rnd">
              <a:solidFill>
                <a:schemeClr val="accent3">
                  <a:lumMod val="50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'5_birthsall'!$A$2:$A$3</c:f>
              <c:strCache>
                <c:ptCount val="2"/>
                <c:pt idx="0">
                  <c:v>Year 1</c:v>
                </c:pt>
                <c:pt idx="1">
                  <c:v>Year 2</c:v>
                </c:pt>
              </c:strCache>
            </c:strRef>
          </c:cat>
          <c:val>
            <c:numRef>
              <c:f>'5_birthsall'!$C$2:$C$3</c:f>
              <c:numCache>
                <c:formatCode>0</c:formatCode>
                <c:ptCount val="2"/>
                <c:pt idx="0" formatCode="General">
                  <c:v>519</c:v>
                </c:pt>
                <c:pt idx="1">
                  <c:v>570.9</c:v>
                </c:pt>
              </c:numCache>
            </c:numRef>
          </c:val>
          <c:smooth val="0"/>
          <c:extLst>
            <c:ext xmlns:c16="http://schemas.microsoft.com/office/drawing/2014/chart" uri="{C3380CC4-5D6E-409C-BE32-E72D297353CC}">
              <c16:uniqueId val="{00000001-51C1-4480-82EA-E34CDDD3800D}"/>
            </c:ext>
          </c:extLst>
        </c:ser>
        <c:dLbls>
          <c:showLegendKey val="0"/>
          <c:showVal val="0"/>
          <c:showCatName val="0"/>
          <c:showSerName val="0"/>
          <c:showPercent val="0"/>
          <c:showBubbleSize val="0"/>
        </c:dLbls>
        <c:smooth val="0"/>
        <c:axId val="139677744"/>
        <c:axId val="333842768"/>
      </c:lineChart>
      <c:catAx>
        <c:axId val="139677744"/>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bg1">
                <a:lumMod val="9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3842768"/>
        <c:crosses val="autoZero"/>
        <c:auto val="1"/>
        <c:lblAlgn val="ctr"/>
        <c:lblOffset val="100"/>
        <c:noMultiLvlLbl val="0"/>
      </c:catAx>
      <c:valAx>
        <c:axId val="333842768"/>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solidFill>
                      <a:sysClr val="windowText" lastClr="000000"/>
                    </a:solidFill>
                  </a:rPr>
                  <a:t>Number</a:t>
                </a:r>
              </a:p>
            </c:rich>
          </c:tx>
          <c:layout>
            <c:manualLayout>
              <c:xMode val="edge"/>
              <c:yMode val="edge"/>
              <c:x val="4.0784313725490198E-2"/>
              <c:y val="0.4673092081106441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a:solidFill>
              <a:schemeClr val="bg1">
                <a:lumMod val="95000"/>
              </a:schemeClr>
            </a:solid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39677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200">
                <a:solidFill>
                  <a:sysClr val="windowText" lastClr="000000"/>
                </a:solidFill>
              </a:rPr>
              <a:t>Number of live</a:t>
            </a:r>
            <a:r>
              <a:rPr lang="en-US" sz="1200" baseline="0">
                <a:solidFill>
                  <a:sysClr val="windowText" lastClr="000000"/>
                </a:solidFill>
              </a:rPr>
              <a:t> births and stillbirths by district</a:t>
            </a:r>
            <a:endParaRPr lang="en-US" sz="1200">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bar"/>
        <c:grouping val="stacked"/>
        <c:varyColors val="0"/>
        <c:ser>
          <c:idx val="0"/>
          <c:order val="0"/>
          <c:tx>
            <c:strRef>
              <c:f>'6_birthsprov'!$B$2</c:f>
              <c:strCache>
                <c:ptCount val="1"/>
                <c:pt idx="0">
                  <c:v>Livebirths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'6_birthsprov'!$A$3:$A$13</c:f>
              <c:strCache>
                <c:ptCount val="11"/>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strCache>
            </c:strRef>
          </c:cat>
          <c:val>
            <c:numRef>
              <c:f>'6_birthsprov'!$B$3:$B$13</c:f>
              <c:numCache>
                <c:formatCode>General</c:formatCode>
                <c:ptCount val="11"/>
                <c:pt idx="0">
                  <c:v>1416</c:v>
                </c:pt>
                <c:pt idx="1">
                  <c:v>958</c:v>
                </c:pt>
                <c:pt idx="2">
                  <c:v>1888</c:v>
                </c:pt>
                <c:pt idx="3">
                  <c:v>2206</c:v>
                </c:pt>
                <c:pt idx="4">
                  <c:v>1528</c:v>
                </c:pt>
                <c:pt idx="5">
                  <c:v>1487</c:v>
                </c:pt>
                <c:pt idx="6">
                  <c:v>1208</c:v>
                </c:pt>
                <c:pt idx="7">
                  <c:v>922</c:v>
                </c:pt>
                <c:pt idx="8">
                  <c:v>848</c:v>
                </c:pt>
                <c:pt idx="9">
                  <c:v>618</c:v>
                </c:pt>
                <c:pt idx="10">
                  <c:v>378</c:v>
                </c:pt>
              </c:numCache>
            </c:numRef>
          </c:val>
          <c:extLst>
            <c:ext xmlns:c16="http://schemas.microsoft.com/office/drawing/2014/chart" uri="{C3380CC4-5D6E-409C-BE32-E72D297353CC}">
              <c16:uniqueId val="{00000000-C99F-490A-AB81-E91408C6A4A5}"/>
            </c:ext>
          </c:extLst>
        </c:ser>
        <c:ser>
          <c:idx val="2"/>
          <c:order val="2"/>
          <c:tx>
            <c:strRef>
              <c:f>'6_birthsprov'!$D$2</c:f>
              <c:strCache>
                <c:ptCount val="1"/>
                <c:pt idx="0">
                  <c:v>Stillbirths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'6_birthsprov'!$A$3:$A$13</c:f>
              <c:strCache>
                <c:ptCount val="11"/>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strCache>
            </c:strRef>
          </c:cat>
          <c:val>
            <c:numRef>
              <c:f>'6_birthsprov'!$D$3:$D$13</c:f>
              <c:numCache>
                <c:formatCode>General</c:formatCode>
                <c:ptCount val="11"/>
                <c:pt idx="0">
                  <c:v>49</c:v>
                </c:pt>
                <c:pt idx="1">
                  <c:v>42</c:v>
                </c:pt>
                <c:pt idx="2">
                  <c:v>56</c:v>
                </c:pt>
                <c:pt idx="3">
                  <c:v>90</c:v>
                </c:pt>
                <c:pt idx="4">
                  <c:v>90</c:v>
                </c:pt>
                <c:pt idx="5">
                  <c:v>54</c:v>
                </c:pt>
                <c:pt idx="6">
                  <c:v>37</c:v>
                </c:pt>
                <c:pt idx="7">
                  <c:v>48</c:v>
                </c:pt>
                <c:pt idx="8">
                  <c:v>26</c:v>
                </c:pt>
                <c:pt idx="9">
                  <c:v>24</c:v>
                </c:pt>
                <c:pt idx="10">
                  <c:v>3</c:v>
                </c:pt>
              </c:numCache>
            </c:numRef>
          </c:val>
          <c:extLst>
            <c:ext xmlns:c16="http://schemas.microsoft.com/office/drawing/2014/chart" uri="{C3380CC4-5D6E-409C-BE32-E72D297353CC}">
              <c16:uniqueId val="{00000002-C99F-490A-AB81-E91408C6A4A5}"/>
            </c:ext>
          </c:extLst>
        </c:ser>
        <c:dLbls>
          <c:showLegendKey val="0"/>
          <c:showVal val="0"/>
          <c:showCatName val="0"/>
          <c:showSerName val="0"/>
          <c:showPercent val="0"/>
          <c:showBubbleSize val="0"/>
        </c:dLbls>
        <c:gapWidth val="50"/>
        <c:overlap val="100"/>
        <c:axId val="779832496"/>
        <c:axId val="779844016"/>
        <c:extLst>
          <c:ext xmlns:c15="http://schemas.microsoft.com/office/drawing/2012/chart" uri="{02D57815-91ED-43cb-92C2-25804820EDAC}">
            <c15:filteredBarSeries>
              <c15:ser>
                <c:idx val="1"/>
                <c:order val="1"/>
                <c:tx>
                  <c:strRef>
                    <c:extLst>
                      <c:ext uri="{02D57815-91ED-43cb-92C2-25804820EDAC}">
                        <c15:formulaRef>
                          <c15:sqref>'6_birthsprov'!$C$2</c15:sqref>
                        </c15:formulaRef>
                      </c:ext>
                    </c:extLst>
                    <c:strCache>
                      <c:ptCount val="1"/>
                      <c:pt idx="0">
                        <c:v>Percent</c:v>
                      </c:pt>
                    </c:strCache>
                  </c:strRef>
                </c:tx>
                <c:spPr>
                  <a:solidFill>
                    <a:schemeClr val="accent2"/>
                  </a:solidFill>
                  <a:ln>
                    <a:noFill/>
                  </a:ln>
                  <a:effectLst/>
                </c:spPr>
                <c:invertIfNegative val="0"/>
                <c:cat>
                  <c:strRef>
                    <c:extLst>
                      <c:ext uri="{02D57815-91ED-43cb-92C2-25804820EDAC}">
                        <c15:formulaRef>
                          <c15:sqref>'6_birthsprov'!$A$3:$A$13</c15:sqref>
                        </c15:formulaRef>
                      </c:ext>
                    </c:extLst>
                    <c:strCache>
                      <c:ptCount val="11"/>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strCache>
                  </c:strRef>
                </c:cat>
                <c:val>
                  <c:numRef>
                    <c:extLst>
                      <c:ext uri="{02D57815-91ED-43cb-92C2-25804820EDAC}">
                        <c15:formulaRef>
                          <c15:sqref>'6_birthsprov'!$C$3:$C$13</c15:sqref>
                        </c15:formulaRef>
                      </c:ext>
                    </c:extLst>
                    <c:numCache>
                      <c:formatCode>General</c:formatCode>
                      <c:ptCount val="11"/>
                      <c:pt idx="0">
                        <c:v>10.523186682520809</c:v>
                      </c:pt>
                      <c:pt idx="1">
                        <c:v>7.1195005945303214</c:v>
                      </c:pt>
                      <c:pt idx="2">
                        <c:v>14.030915576694412</c:v>
                      </c:pt>
                      <c:pt idx="3">
                        <c:v>16.394173602853744</c:v>
                      </c:pt>
                      <c:pt idx="4">
                        <c:v>11.355529131985731</c:v>
                      </c:pt>
                      <c:pt idx="5">
                        <c:v>11.050832342449466</c:v>
                      </c:pt>
                      <c:pt idx="6">
                        <c:v>8.9774078478002384</c:v>
                      </c:pt>
                      <c:pt idx="7">
                        <c:v>6.8519619500594526</c:v>
                      </c:pt>
                      <c:pt idx="8">
                        <c:v>6.3020214030915582</c:v>
                      </c:pt>
                      <c:pt idx="9">
                        <c:v>4.5927467300832348</c:v>
                      </c:pt>
                      <c:pt idx="10">
                        <c:v>2.8091557669441141</c:v>
                      </c:pt>
                    </c:numCache>
                  </c:numRef>
                </c:val>
                <c:extLst>
                  <c:ext xmlns:c16="http://schemas.microsoft.com/office/drawing/2014/chart" uri="{C3380CC4-5D6E-409C-BE32-E72D297353CC}">
                    <c16:uniqueId val="{00000001-C99F-490A-AB81-E91408C6A4A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'6_birthsprov'!$E$2</c15:sqref>
                        </c15:formulaRef>
                      </c:ext>
                    </c:extLst>
                    <c:strCache>
                      <c:ptCount val="1"/>
                      <c:pt idx="0">
                        <c:v>Percent</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'6_birthsprov'!$A$3:$A$13</c15:sqref>
                        </c15:formulaRef>
                      </c:ext>
                    </c:extLst>
                    <c:strCache>
                      <c:ptCount val="11"/>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strCache>
                  </c:strRef>
                </c:cat>
                <c:val>
                  <c:numRef>
                    <c:extLst xmlns:c15="http://schemas.microsoft.com/office/drawing/2012/chart">
                      <c:ext xmlns:c15="http://schemas.microsoft.com/office/drawing/2012/chart" uri="{02D57815-91ED-43cb-92C2-25804820EDAC}">
                        <c15:formulaRef>
                          <c15:sqref>'6_birthsprov'!$E$3:$E$13</c15:sqref>
                        </c15:formulaRef>
                      </c:ext>
                    </c:extLst>
                    <c:numCache>
                      <c:formatCode>General</c:formatCode>
                      <c:ptCount val="11"/>
                      <c:pt idx="0">
                        <c:v>9.4412331406551058</c:v>
                      </c:pt>
                      <c:pt idx="1">
                        <c:v>8.0924855491329488</c:v>
                      </c:pt>
                      <c:pt idx="2">
                        <c:v>10.789980732177264</c:v>
                      </c:pt>
                      <c:pt idx="3">
                        <c:v>17.341040462427745</c:v>
                      </c:pt>
                      <c:pt idx="4">
                        <c:v>17.341040462427745</c:v>
                      </c:pt>
                      <c:pt idx="5">
                        <c:v>10.404624277456648</c:v>
                      </c:pt>
                      <c:pt idx="6">
                        <c:v>7.1290944123314066</c:v>
                      </c:pt>
                      <c:pt idx="7">
                        <c:v>9.2485549132947966</c:v>
                      </c:pt>
                      <c:pt idx="8">
                        <c:v>5.0096339113680148</c:v>
                      </c:pt>
                      <c:pt idx="9">
                        <c:v>4.6242774566473983</c:v>
                      </c:pt>
                      <c:pt idx="10">
                        <c:v>0.57803468208092479</c:v>
                      </c:pt>
                    </c:numCache>
                  </c:numRef>
                </c:val>
                <c:extLst xmlns:c15="http://schemas.microsoft.com/office/drawing/2012/chart">
                  <c:ext xmlns:c16="http://schemas.microsoft.com/office/drawing/2014/chart" uri="{C3380CC4-5D6E-409C-BE32-E72D297353CC}">
                    <c16:uniqueId val="{00000003-C99F-490A-AB81-E91408C6A4A5}"/>
                  </c:ext>
                </c:extLst>
              </c15:ser>
            </c15:filteredBarSeries>
          </c:ext>
        </c:extLst>
      </c:barChart>
      <c:catAx>
        <c:axId val="77983249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79844016"/>
        <c:crosses val="autoZero"/>
        <c:auto val="1"/>
        <c:lblAlgn val="ctr"/>
        <c:lblOffset val="100"/>
        <c:noMultiLvlLbl val="0"/>
      </c:catAx>
      <c:valAx>
        <c:axId val="779844016"/>
        <c:scaling>
          <c:orientation val="minMax"/>
        </c:scaling>
        <c:delete val="1"/>
        <c:axPos val="t"/>
        <c:numFmt formatCode="General" sourceLinked="1"/>
        <c:majorTickMark val="none"/>
        <c:minorTickMark val="none"/>
        <c:tickLblPos val="nextTo"/>
        <c:crossAx val="7798324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solidFill>
                  <a:sysClr val="windowText" lastClr="000000"/>
                </a:solidFill>
              </a:rPr>
              <a:t>Percentage</a:t>
            </a:r>
            <a:r>
              <a:rPr lang="en-US" sz="1100" baseline="0">
                <a:solidFill>
                  <a:sysClr val="windowText" lastClr="000000"/>
                </a:solidFill>
              </a:rPr>
              <a:t> of adolescent births (&lt;20 years old) by province</a:t>
            </a:r>
            <a:endParaRPr lang="en-US" sz="1100">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724021126819109"/>
          <c:y val="9.4387158492178769E-2"/>
          <c:w val="0.68364247201678296"/>
          <c:h val="0.87306311507289414"/>
        </c:manualLayout>
      </c:layout>
      <c:scatterChart>
        <c:scatterStyle val="lineMarker"/>
        <c:varyColors val="0"/>
        <c:ser>
          <c:idx val="0"/>
          <c:order val="0"/>
          <c:tx>
            <c:strRef>
              <c:f>'7_adbirth'!$C$2</c:f>
              <c:strCache>
                <c:ptCount val="1"/>
                <c:pt idx="0">
                  <c:v>y-axis</c:v>
                </c:pt>
              </c:strCache>
            </c:strRef>
          </c:tx>
          <c:spPr>
            <a:ln w="19050" cap="rnd">
              <a:noFill/>
              <a:round/>
            </a:ln>
            <a:effectLst/>
          </c:spPr>
          <c:marker>
            <c:symbol val="circle"/>
            <c:size val="15"/>
            <c:spPr>
              <a:solidFill>
                <a:schemeClr val="accent1"/>
              </a:solidFill>
              <a:ln w="9525">
                <a:solidFill>
                  <a:schemeClr val="accent1"/>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Dir val="x"/>
            <c:errBarType val="minus"/>
            <c:errValType val="percentage"/>
            <c:noEndCap val="1"/>
            <c:val val="100"/>
            <c:spPr>
              <a:noFill/>
              <a:ln w="9525" cap="flat" cmpd="sng" algn="ctr">
                <a:solidFill>
                  <a:schemeClr val="bg1">
                    <a:lumMod val="95000"/>
                  </a:schemeClr>
                </a:solidFill>
                <a:round/>
              </a:ln>
              <a:effectLst/>
            </c:spPr>
          </c:errBars>
          <c:xVal>
            <c:numRef>
              <c:f>'7_adbirth'!$B$3:$B$13</c:f>
              <c:numCache>
                <c:formatCode>General</c:formatCode>
                <c:ptCount val="11"/>
                <c:pt idx="0">
                  <c:v>26</c:v>
                </c:pt>
                <c:pt idx="1">
                  <c:v>28.6</c:v>
                </c:pt>
                <c:pt idx="2">
                  <c:v>18.3</c:v>
                </c:pt>
                <c:pt idx="3">
                  <c:v>20.399999999999999</c:v>
                </c:pt>
                <c:pt idx="4">
                  <c:v>18.5</c:v>
                </c:pt>
                <c:pt idx="5">
                  <c:v>22.3</c:v>
                </c:pt>
                <c:pt idx="6">
                  <c:v>17.8</c:v>
                </c:pt>
                <c:pt idx="7">
                  <c:v>28.5</c:v>
                </c:pt>
                <c:pt idx="8">
                  <c:v>22.9</c:v>
                </c:pt>
                <c:pt idx="9">
                  <c:v>23.5</c:v>
                </c:pt>
                <c:pt idx="10">
                  <c:v>17.399999999999999</c:v>
                </c:pt>
              </c:numCache>
            </c:numRef>
          </c:xVal>
          <c:yVal>
            <c:numRef>
              <c:f>'7_adbirth'!$C$3:$C$13</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yVal>
          <c:smooth val="0"/>
          <c:extLst>
            <c:ext xmlns:c16="http://schemas.microsoft.com/office/drawing/2014/chart" uri="{C3380CC4-5D6E-409C-BE32-E72D297353CC}">
              <c16:uniqueId val="{00000000-B25F-4747-9513-1584AFF06F85}"/>
            </c:ext>
          </c:extLst>
        </c:ser>
        <c:ser>
          <c:idx val="1"/>
          <c:order val="1"/>
          <c:tx>
            <c:v>labels</c:v>
          </c:tx>
          <c:spPr>
            <a:ln w="25400" cap="rnd">
              <a:noFill/>
              <a:round/>
            </a:ln>
            <a:effectLst/>
          </c:spPr>
          <c:marker>
            <c:symbol val="none"/>
          </c:marker>
          <c:dLbls>
            <c:dLbl>
              <c:idx val="0"/>
              <c:tx>
                <c:rich>
                  <a:bodyPr/>
                  <a:lstStyle/>
                  <a:p>
                    <a:fld id="{423A31DB-30F9-4B1C-85B4-764E17653C99}"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25F-4747-9513-1584AFF06F85}"/>
                </c:ext>
              </c:extLst>
            </c:dLbl>
            <c:dLbl>
              <c:idx val="1"/>
              <c:tx>
                <c:rich>
                  <a:bodyPr/>
                  <a:lstStyle/>
                  <a:p>
                    <a:fld id="{816A02BF-E4B3-45A9-91D6-A0DB3FDCFAE3}"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manualLayout>
                      <c:w val="0.23812289455316524"/>
                      <c:h val="0.10159583363501633"/>
                    </c:manualLayout>
                  </c15:layout>
                  <c15:dlblFieldTable/>
                  <c15:showDataLabelsRange val="1"/>
                </c:ext>
                <c:ext xmlns:c16="http://schemas.microsoft.com/office/drawing/2014/chart" uri="{C3380CC4-5D6E-409C-BE32-E72D297353CC}">
                  <c16:uniqueId val="{00000003-B25F-4747-9513-1584AFF06F85}"/>
                </c:ext>
              </c:extLst>
            </c:dLbl>
            <c:dLbl>
              <c:idx val="2"/>
              <c:tx>
                <c:rich>
                  <a:bodyPr/>
                  <a:lstStyle/>
                  <a:p>
                    <a:fld id="{0E667D67-133F-4C63-9881-F11C984EF96B}"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25F-4747-9513-1584AFF06F85}"/>
                </c:ext>
              </c:extLst>
            </c:dLbl>
            <c:dLbl>
              <c:idx val="3"/>
              <c:tx>
                <c:rich>
                  <a:bodyPr/>
                  <a:lstStyle/>
                  <a:p>
                    <a:fld id="{D50DCBD5-F117-4D99-8A6D-48F79A71F85C}"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25F-4747-9513-1584AFF06F85}"/>
                </c:ext>
              </c:extLst>
            </c:dLbl>
            <c:dLbl>
              <c:idx val="4"/>
              <c:tx>
                <c:rich>
                  <a:bodyPr/>
                  <a:lstStyle/>
                  <a:p>
                    <a:fld id="{B6BFCB16-4CA5-4F63-A4BE-A9965634DEA3}"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25F-4747-9513-1584AFF06F85}"/>
                </c:ext>
              </c:extLst>
            </c:dLbl>
            <c:dLbl>
              <c:idx val="5"/>
              <c:tx>
                <c:rich>
                  <a:bodyPr/>
                  <a:lstStyle/>
                  <a:p>
                    <a:fld id="{C1A11A4B-0D9B-4316-A5D5-A475520684BE}"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25F-4747-9513-1584AFF06F85}"/>
                </c:ext>
              </c:extLst>
            </c:dLbl>
            <c:dLbl>
              <c:idx val="6"/>
              <c:tx>
                <c:rich>
                  <a:bodyPr/>
                  <a:lstStyle/>
                  <a:p>
                    <a:fld id="{D1242E56-7783-460A-8EC8-D2F97BC28964}"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25F-4747-9513-1584AFF06F85}"/>
                </c:ext>
              </c:extLst>
            </c:dLbl>
            <c:dLbl>
              <c:idx val="7"/>
              <c:tx>
                <c:rich>
                  <a:bodyPr/>
                  <a:lstStyle/>
                  <a:p>
                    <a:fld id="{17894B7F-6E48-4EE3-B3FE-EDFA30604073}"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25F-4747-9513-1584AFF06F85}"/>
                </c:ext>
              </c:extLst>
            </c:dLbl>
            <c:dLbl>
              <c:idx val="8"/>
              <c:tx>
                <c:rich>
                  <a:bodyPr/>
                  <a:lstStyle/>
                  <a:p>
                    <a:fld id="{CE036D54-B19C-4D9F-821E-59BB02BB8739}"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25F-4747-9513-1584AFF06F85}"/>
                </c:ext>
              </c:extLst>
            </c:dLbl>
            <c:dLbl>
              <c:idx val="9"/>
              <c:tx>
                <c:rich>
                  <a:bodyPr/>
                  <a:lstStyle/>
                  <a:p>
                    <a:fld id="{7B6BF2DA-834C-469E-8637-C18482C6D85C}"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manualLayout>
                      <c:w val="0.26355176335935587"/>
                      <c:h val="0.10159583363501633"/>
                    </c:manualLayout>
                  </c15:layout>
                  <c15:dlblFieldTable/>
                  <c15:showDataLabelsRange val="1"/>
                </c:ext>
                <c:ext xmlns:c16="http://schemas.microsoft.com/office/drawing/2014/chart" uri="{C3380CC4-5D6E-409C-BE32-E72D297353CC}">
                  <c16:uniqueId val="{00000004-B25F-4747-9513-1584AFF06F85}"/>
                </c:ext>
              </c:extLst>
            </c:dLbl>
            <c:dLbl>
              <c:idx val="10"/>
              <c:tx>
                <c:rich>
                  <a:bodyPr/>
                  <a:lstStyle/>
                  <a:p>
                    <a:fld id="{84BD96DB-19D6-4290-A0BC-7860FC9D712C}" type="CELLRANGE">
                      <a:rPr lang="en-US"/>
                      <a:pPr/>
                      <a:t>[CELLRANGE]</a:t>
                    </a:fld>
                    <a:endParaRPr lang="en-US"/>
                  </a:p>
                </c:rich>
              </c:tx>
              <c:dLblPos val="l"/>
              <c:showLegendKey val="0"/>
              <c:showVal val="0"/>
              <c:showCatName val="0"/>
              <c:showSerName val="0"/>
              <c:showPercent val="0"/>
              <c:showBubbleSize val="0"/>
              <c:extLst>
                <c:ext xmlns:c15="http://schemas.microsoft.com/office/drawing/2012/chart" uri="{CE6537A1-D6FC-4f65-9D91-7224C49458BB}">
                  <c15:layout>
                    <c:manualLayout>
                      <c:w val="0.25988137245935983"/>
                      <c:h val="0.10159583363501633"/>
                    </c:manualLayout>
                  </c15:layout>
                  <c15:dlblFieldTable/>
                  <c15:showDataLabelsRange val="1"/>
                </c:ext>
                <c:ext xmlns:c16="http://schemas.microsoft.com/office/drawing/2014/chart" uri="{C3380CC4-5D6E-409C-BE32-E72D297353CC}">
                  <c16:uniqueId val="{00000005-B25F-4747-9513-1584AFF06F85}"/>
                </c:ext>
              </c:extLst>
            </c:dLbl>
            <c:spPr>
              <a:noFill/>
              <a:ln>
                <a:noFill/>
              </a:ln>
              <a:effectLst/>
            </c:spPr>
            <c:txPr>
              <a:bodyPr rot="0" spcFirstLastPara="1" vertOverflow="ellipsis" vert="horz" wrap="square" lIns="38100" tIns="19050" rIns="38100" bIns="19050" anchor="ctr" anchorCtr="0">
                <a:spAutoFit/>
              </a:bodyPr>
              <a:lstStyle/>
              <a:p>
                <a:pPr algn="r">
                  <a:defRPr sz="900" b="0" i="0" u="none" strike="noStrike" kern="1200" baseline="0">
                    <a:solidFill>
                      <a:sysClr val="windowText" lastClr="000000"/>
                    </a:solidFill>
                    <a:latin typeface="+mn-lt"/>
                    <a:ea typeface="+mn-ea"/>
                    <a:cs typeface="+mn-cs"/>
                  </a:defRPr>
                </a:pPr>
                <a:endParaRPr lang="en-US"/>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'7_adbirth'!$D$3:$D$13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xVal>
          <c:yVal>
            <c:numRef>
              <c:f>'7_adbirth'!$C$3:$C$13</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yVal>
          <c:smooth val="0"/>
          <c:extLst>
            <c:ext xmlns:c15="http://schemas.microsoft.com/office/drawing/2012/chart" uri="{02D57815-91ED-43cb-92C2-25804820EDAC}">
              <c15:datalabelsRange>
                <c15:f>'7_adbirth'!$A$3:$A$13</c15:f>
                <c15:dlblRangeCache>
                  <c:ptCount val="11"/>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15:dlblRangeCache>
              </c15:datalabelsRange>
            </c:ext>
            <c:ext xmlns:c16="http://schemas.microsoft.com/office/drawing/2014/chart" uri="{C3380CC4-5D6E-409C-BE32-E72D297353CC}">
              <c16:uniqueId val="{00000002-B25F-4747-9513-1584AFF06F85}"/>
            </c:ext>
          </c:extLst>
        </c:ser>
        <c:dLbls>
          <c:showLegendKey val="0"/>
          <c:showVal val="0"/>
          <c:showCatName val="0"/>
          <c:showSerName val="0"/>
          <c:showPercent val="0"/>
          <c:showBubbleSize val="0"/>
        </c:dLbls>
        <c:axId val="401336896"/>
        <c:axId val="391887856"/>
      </c:scatterChart>
      <c:valAx>
        <c:axId val="401336896"/>
        <c:scaling>
          <c:orientation val="minMax"/>
        </c:scaling>
        <c:delete val="1"/>
        <c:axPos val="t"/>
        <c:numFmt formatCode="General" sourceLinked="1"/>
        <c:majorTickMark val="none"/>
        <c:minorTickMark val="none"/>
        <c:tickLblPos val="nextTo"/>
        <c:crossAx val="391887856"/>
        <c:crosses val="autoZero"/>
        <c:crossBetween val="midCat"/>
      </c:valAx>
      <c:valAx>
        <c:axId val="391887856"/>
        <c:scaling>
          <c:orientation val="maxMin"/>
        </c:scaling>
        <c:delete val="1"/>
        <c:axPos val="l"/>
        <c:numFmt formatCode="General" sourceLinked="1"/>
        <c:majorTickMark val="none"/>
        <c:minorTickMark val="none"/>
        <c:tickLblPos val="nextTo"/>
        <c:crossAx val="4013368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solidFill>
                  <a:sysClr val="windowText" lastClr="000000"/>
                </a:solidFill>
              </a:rPr>
              <a:t>Percentage</a:t>
            </a:r>
            <a:r>
              <a:rPr lang="en-US" sz="1100" baseline="0">
                <a:solidFill>
                  <a:sysClr val="windowText" lastClr="000000"/>
                </a:solidFill>
              </a:rPr>
              <a:t> of facility births by province</a:t>
            </a:r>
            <a:endParaRPr lang="en-US" sz="1100">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'8_facbirth'!$C$3</c:f>
              <c:strCache>
                <c:ptCount val="1"/>
                <c:pt idx="0">
                  <c:v>%</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'8_facbirth'!$B$4:$B$14</c:f>
              <c:strCache>
                <c:ptCount val="11"/>
                <c:pt idx="0">
                  <c:v>District 1</c:v>
                </c:pt>
                <c:pt idx="1">
                  <c:v>District 2</c:v>
                </c:pt>
                <c:pt idx="2">
                  <c:v>District 3</c:v>
                </c:pt>
                <c:pt idx="3">
                  <c:v>District 4</c:v>
                </c:pt>
                <c:pt idx="4">
                  <c:v>District 5</c:v>
                </c:pt>
                <c:pt idx="5">
                  <c:v>District 6</c:v>
                </c:pt>
                <c:pt idx="6">
                  <c:v>District 7</c:v>
                </c:pt>
                <c:pt idx="7">
                  <c:v>District 8</c:v>
                </c:pt>
                <c:pt idx="8">
                  <c:v>District 9</c:v>
                </c:pt>
                <c:pt idx="9">
                  <c:v>District 10</c:v>
                </c:pt>
                <c:pt idx="10">
                  <c:v>District 11</c:v>
                </c:pt>
              </c:strCache>
            </c:strRef>
          </c:cat>
          <c:val>
            <c:numRef>
              <c:f>'8_facbirth'!$C$4:$C$14</c:f>
              <c:numCache>
                <c:formatCode>General</c:formatCode>
                <c:ptCount val="11"/>
                <c:pt idx="0">
                  <c:v>0.72099999999999997</c:v>
                </c:pt>
                <c:pt idx="1">
                  <c:v>0.44900000000000001</c:v>
                </c:pt>
                <c:pt idx="2">
                  <c:v>0.56499999999999995</c:v>
                </c:pt>
                <c:pt idx="3">
                  <c:v>0.435</c:v>
                </c:pt>
                <c:pt idx="4">
                  <c:v>0.63100000000000001</c:v>
                </c:pt>
                <c:pt idx="5">
                  <c:v>0.65</c:v>
                </c:pt>
                <c:pt idx="6">
                  <c:v>0.71899999999999997</c:v>
                </c:pt>
                <c:pt idx="7">
                  <c:v>0.77200000000000002</c:v>
                </c:pt>
                <c:pt idx="8">
                  <c:v>0.88</c:v>
                </c:pt>
                <c:pt idx="9">
                  <c:v>0.93799999999999994</c:v>
                </c:pt>
                <c:pt idx="10">
                  <c:v>0.97699999999999998</c:v>
                </c:pt>
              </c:numCache>
            </c:numRef>
          </c:val>
          <c:extLst>
            <c:ext xmlns:c16="http://schemas.microsoft.com/office/drawing/2014/chart" uri="{C3380CC4-5D6E-409C-BE32-E72D297353CC}">
              <c16:uniqueId val="{00000000-F433-475E-A838-9A10660F0545}"/>
            </c:ext>
          </c:extLst>
        </c:ser>
        <c:dLbls>
          <c:showLegendKey val="0"/>
          <c:showVal val="0"/>
          <c:showCatName val="0"/>
          <c:showSerName val="0"/>
          <c:showPercent val="0"/>
          <c:showBubbleSize val="0"/>
        </c:dLbls>
        <c:gapWidth val="50"/>
        <c:axId val="667458128"/>
        <c:axId val="667459568"/>
      </c:barChart>
      <c:catAx>
        <c:axId val="66745812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67459568"/>
        <c:crosses val="autoZero"/>
        <c:auto val="1"/>
        <c:lblAlgn val="ctr"/>
        <c:lblOffset val="100"/>
        <c:noMultiLvlLbl val="0"/>
      </c:catAx>
      <c:valAx>
        <c:axId val="667459568"/>
        <c:scaling>
          <c:orientation val="minMax"/>
        </c:scaling>
        <c:delete val="1"/>
        <c:axPos val="t"/>
        <c:numFmt formatCode="General" sourceLinked="1"/>
        <c:majorTickMark val="none"/>
        <c:minorTickMark val="none"/>
        <c:tickLblPos val="nextTo"/>
        <c:crossAx val="667458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171450</xdr:rowOff>
    </xdr:from>
    <xdr:to>
      <xdr:col>1</xdr:col>
      <xdr:colOff>1125477</xdr:colOff>
      <xdr:row>3</xdr:row>
      <xdr:rowOff>182119</xdr:rowOff>
    </xdr:to>
    <xdr:pic>
      <xdr:nvPicPr>
        <xdr:cNvPr id="2" name="Picture 1">
          <a:extLst>
            <a:ext uri="{FF2B5EF4-FFF2-40B4-BE49-F238E27FC236}">
              <a16:creationId xmlns:a16="http://schemas.microsoft.com/office/drawing/2014/main" id="{30BB0A41-CD50-445B-9BCF-7C6A6E5150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171450"/>
          <a:ext cx="1487427" cy="582169"/>
        </a:xfrm>
        <a:prstGeom prst="rect">
          <a:avLst/>
        </a:prstGeom>
      </xdr:spPr>
    </xdr:pic>
    <xdr:clientData/>
  </xdr:twoCellAnchor>
  <xdr:twoCellAnchor editAs="oneCell">
    <xdr:from>
      <xdr:col>2</xdr:col>
      <xdr:colOff>2554288</xdr:colOff>
      <xdr:row>0</xdr:row>
      <xdr:rowOff>0</xdr:rowOff>
    </xdr:from>
    <xdr:to>
      <xdr:col>3</xdr:col>
      <xdr:colOff>447752</xdr:colOff>
      <xdr:row>4</xdr:row>
      <xdr:rowOff>179451</xdr:rowOff>
    </xdr:to>
    <xdr:pic>
      <xdr:nvPicPr>
        <xdr:cNvPr id="3" name="Picture 2">
          <a:extLst>
            <a:ext uri="{FF2B5EF4-FFF2-40B4-BE49-F238E27FC236}">
              <a16:creationId xmlns:a16="http://schemas.microsoft.com/office/drawing/2014/main" id="{406946C4-2DFB-4F9F-BC43-2902361B4D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42101" y="0"/>
          <a:ext cx="1266901" cy="9414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56444</xdr:colOff>
      <xdr:row>3</xdr:row>
      <xdr:rowOff>95956</xdr:rowOff>
    </xdr:from>
    <xdr:to>
      <xdr:col>14</xdr:col>
      <xdr:colOff>211667</xdr:colOff>
      <xdr:row>22</xdr:row>
      <xdr:rowOff>134055</xdr:rowOff>
    </xdr:to>
    <xdr:graphicFrame macro="">
      <xdr:nvGraphicFramePr>
        <xdr:cNvPr id="4" name="Chart 3">
          <a:extLst>
            <a:ext uri="{FF2B5EF4-FFF2-40B4-BE49-F238E27FC236}">
              <a16:creationId xmlns:a16="http://schemas.microsoft.com/office/drawing/2014/main" id="{E5B244A6-E254-429E-AD24-354281B104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117475</xdr:colOff>
      <xdr:row>1</xdr:row>
      <xdr:rowOff>158750</xdr:rowOff>
    </xdr:from>
    <xdr:to>
      <xdr:col>10</xdr:col>
      <xdr:colOff>304800</xdr:colOff>
      <xdr:row>23</xdr:row>
      <xdr:rowOff>177800</xdr:rowOff>
    </xdr:to>
    <xdr:graphicFrame macro="">
      <xdr:nvGraphicFramePr>
        <xdr:cNvPr id="4" name="Chart 3">
          <a:extLst>
            <a:ext uri="{FF2B5EF4-FFF2-40B4-BE49-F238E27FC236}">
              <a16:creationId xmlns:a16="http://schemas.microsoft.com/office/drawing/2014/main" id="{675FD033-9C7D-7238-B0E0-C921A661C0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415636</xdr:colOff>
      <xdr:row>4</xdr:row>
      <xdr:rowOff>144461</xdr:rowOff>
    </xdr:from>
    <xdr:to>
      <xdr:col>16</xdr:col>
      <xdr:colOff>285750</xdr:colOff>
      <xdr:row>32</xdr:row>
      <xdr:rowOff>34636</xdr:rowOff>
    </xdr:to>
    <xdr:graphicFrame macro="">
      <xdr:nvGraphicFramePr>
        <xdr:cNvPr id="2" name="Chart 1">
          <a:extLst>
            <a:ext uri="{FF2B5EF4-FFF2-40B4-BE49-F238E27FC236}">
              <a16:creationId xmlns:a16="http://schemas.microsoft.com/office/drawing/2014/main" id="{C6979C37-4B41-4844-A371-7323236E72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359641</xdr:colOff>
      <xdr:row>6</xdr:row>
      <xdr:rowOff>135082</xdr:rowOff>
    </xdr:from>
    <xdr:to>
      <xdr:col>10</xdr:col>
      <xdr:colOff>277091</xdr:colOff>
      <xdr:row>8</xdr:row>
      <xdr:rowOff>36656</xdr:rowOff>
    </xdr:to>
    <xdr:sp macro="" textlink="">
      <xdr:nvSpPr>
        <xdr:cNvPr id="3" name="TextBox 2">
          <a:extLst>
            <a:ext uri="{FF2B5EF4-FFF2-40B4-BE49-F238E27FC236}">
              <a16:creationId xmlns:a16="http://schemas.microsoft.com/office/drawing/2014/main" id="{B6027415-33D4-4B10-BF8E-023DB41A495F}"/>
            </a:ext>
          </a:extLst>
        </xdr:cNvPr>
        <xdr:cNvSpPr txBox="1"/>
      </xdr:nvSpPr>
      <xdr:spPr>
        <a:xfrm>
          <a:off x="5762914" y="1226127"/>
          <a:ext cx="1129722" cy="2652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a:solidFill>
                <a:schemeClr val="bg1">
                  <a:lumMod val="50000"/>
                </a:schemeClr>
              </a:solidFill>
            </a:rPr>
            <a:t>Year 1    </a:t>
          </a:r>
          <a:r>
            <a:rPr lang="en-US" sz="1100" b="1">
              <a:solidFill>
                <a:schemeClr val="accent1"/>
              </a:solidFill>
            </a:rPr>
            <a:t>Year 2</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314325</xdr:colOff>
      <xdr:row>2</xdr:row>
      <xdr:rowOff>76200</xdr:rowOff>
    </xdr:from>
    <xdr:to>
      <xdr:col>20</xdr:col>
      <xdr:colOff>216575</xdr:colOff>
      <xdr:row>26</xdr:row>
      <xdr:rowOff>122960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0.15026</cdr:x>
      <cdr:y>0.08511</cdr:y>
    </cdr:from>
    <cdr:to>
      <cdr:x>0.1673</cdr:x>
      <cdr:y>0.09501</cdr:y>
    </cdr:to>
    <cdr:sp macro="" textlink="">
      <cdr:nvSpPr>
        <cdr:cNvPr id="2" name="TextBox 1"/>
        <cdr:cNvSpPr txBox="1"/>
      </cdr:nvSpPr>
      <cdr:spPr>
        <a:xfrm xmlns:a="http://schemas.openxmlformats.org/drawingml/2006/main">
          <a:off x="992910" y="393124"/>
          <a:ext cx="11256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0.18433</cdr:x>
      <cdr:y>0</cdr:y>
    </cdr:from>
    <cdr:to>
      <cdr:x>0.91293</cdr:x>
      <cdr:y>0.05437</cdr:y>
    </cdr:to>
    <cdr:sp macro="" textlink="">
      <cdr:nvSpPr>
        <cdr:cNvPr id="3" name="TextBox 2"/>
        <cdr:cNvSpPr txBox="1"/>
      </cdr:nvSpPr>
      <cdr:spPr>
        <a:xfrm xmlns:a="http://schemas.openxmlformats.org/drawingml/2006/main">
          <a:off x="1218045" y="0"/>
          <a:ext cx="4814456" cy="2511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100"/>
            <a:t>Health card</a:t>
          </a:r>
          <a:r>
            <a:rPr lang="en-US" sz="1100" baseline="0"/>
            <a:t> seen                          </a:t>
          </a:r>
          <a:r>
            <a:rPr lang="en-US" sz="1100">
              <a:effectLst/>
              <a:latin typeface="+mn-lt"/>
              <a:ea typeface="+mn-ea"/>
              <a:cs typeface="+mn-cs"/>
            </a:rPr>
            <a:t>Health card,</a:t>
          </a:r>
          <a:r>
            <a:rPr lang="en-US" sz="1100" baseline="0">
              <a:effectLst/>
              <a:latin typeface="+mn-lt"/>
              <a:ea typeface="+mn-ea"/>
              <a:cs typeface="+mn-cs"/>
            </a:rPr>
            <a:t> not seen                No health card</a:t>
          </a:r>
          <a:endParaRPr lang="en-US">
            <a:effectLst/>
          </a:endParaRPr>
        </a:p>
        <a:p xmlns:a="http://schemas.openxmlformats.org/drawingml/2006/main">
          <a:endParaRPr lang="en-US" sz="1100"/>
        </a:p>
      </cdr:txBody>
    </cdr:sp>
  </cdr:relSizeAnchor>
</c:userShapes>
</file>

<file path=xl/drawings/drawing15.xml><?xml version="1.0" encoding="utf-8"?>
<xdr:wsDr xmlns:xdr="http://schemas.openxmlformats.org/drawingml/2006/spreadsheetDrawing" xmlns:a="http://schemas.openxmlformats.org/drawingml/2006/main">
  <xdr:twoCellAnchor>
    <xdr:from>
      <xdr:col>9</xdr:col>
      <xdr:colOff>0</xdr:colOff>
      <xdr:row>7</xdr:row>
      <xdr:rowOff>0</xdr:rowOff>
    </xdr:from>
    <xdr:to>
      <xdr:col>16</xdr:col>
      <xdr:colOff>520248</xdr:colOff>
      <xdr:row>28</xdr:row>
      <xdr:rowOff>31862</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0.36823</cdr:x>
      <cdr:y>0.06684</cdr:y>
    </cdr:from>
    <cdr:to>
      <cdr:x>0.91804</cdr:x>
      <cdr:y>0.14346</cdr:y>
    </cdr:to>
    <cdr:sp macro="" textlink="">
      <cdr:nvSpPr>
        <cdr:cNvPr id="3" name="TextBox 1"/>
        <cdr:cNvSpPr txBox="1"/>
      </cdr:nvSpPr>
      <cdr:spPr>
        <a:xfrm xmlns:a="http://schemas.openxmlformats.org/drawingml/2006/main">
          <a:off x="1766977" y="269511"/>
          <a:ext cx="2638296" cy="3089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solidFill>
                <a:sysClr val="windowText" lastClr="000000"/>
              </a:solidFill>
            </a:rPr>
            <a:t>Very LBW</a:t>
          </a:r>
          <a:r>
            <a:rPr lang="en-US" sz="1100" baseline="0">
              <a:solidFill>
                <a:sysClr val="windowText" lastClr="000000"/>
              </a:solidFill>
            </a:rPr>
            <a:t>            LBW                Missing </a:t>
          </a:r>
          <a:endParaRPr lang="en-US" sz="1100">
            <a:solidFill>
              <a:sysClr val="windowText" lastClr="000000"/>
            </a:solidFill>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3</xdr:col>
      <xdr:colOff>464820</xdr:colOff>
      <xdr:row>3</xdr:row>
      <xdr:rowOff>104774</xdr:rowOff>
    </xdr:from>
    <xdr:to>
      <xdr:col>11</xdr:col>
      <xdr:colOff>274320</xdr:colOff>
      <xdr:row>20</xdr:row>
      <xdr:rowOff>64769</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9</xdr:col>
      <xdr:colOff>276225</xdr:colOff>
      <xdr:row>16</xdr:row>
      <xdr:rowOff>0</xdr:rowOff>
    </xdr:from>
    <xdr:to>
      <xdr:col>24</xdr:col>
      <xdr:colOff>447675</xdr:colOff>
      <xdr:row>41</xdr:row>
      <xdr:rowOff>120650</xdr:rowOff>
    </xdr:to>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314900</xdr:colOff>
      <xdr:row>6</xdr:row>
      <xdr:rowOff>135081</xdr:rowOff>
    </xdr:from>
    <xdr:to>
      <xdr:col>14</xdr:col>
      <xdr:colOff>404812</xdr:colOff>
      <xdr:row>32</xdr:row>
      <xdr:rowOff>71437</xdr:rowOff>
    </xdr:to>
    <xdr:graphicFrame macro="">
      <xdr:nvGraphicFramePr>
        <xdr:cNvPr id="3" name="Chart 2">
          <a:extLst>
            <a:ext uri="{FF2B5EF4-FFF2-40B4-BE49-F238E27FC236}">
              <a16:creationId xmlns:a16="http://schemas.microsoft.com/office/drawing/2014/main" id="{00000000-0008-0000-0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215900</xdr:colOff>
      <xdr:row>5</xdr:row>
      <xdr:rowOff>44450</xdr:rowOff>
    </xdr:from>
    <xdr:to>
      <xdr:col>22</xdr:col>
      <xdr:colOff>381000</xdr:colOff>
      <xdr:row>32</xdr:row>
      <xdr:rowOff>142875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425450</xdr:colOff>
      <xdr:row>2</xdr:row>
      <xdr:rowOff>161924</xdr:rowOff>
    </xdr:from>
    <xdr:to>
      <xdr:col>17</xdr:col>
      <xdr:colOff>452436</xdr:colOff>
      <xdr:row>31</xdr:row>
      <xdr:rowOff>71438</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297656</xdr:colOff>
      <xdr:row>1</xdr:row>
      <xdr:rowOff>68034</xdr:rowOff>
    </xdr:from>
    <xdr:to>
      <xdr:col>20</xdr:col>
      <xdr:colOff>295275</xdr:colOff>
      <xdr:row>26</xdr:row>
      <xdr:rowOff>35719</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8</xdr:col>
      <xdr:colOff>297180</xdr:colOff>
      <xdr:row>2</xdr:row>
      <xdr:rowOff>104774</xdr:rowOff>
    </xdr:from>
    <xdr:to>
      <xdr:col>14</xdr:col>
      <xdr:colOff>422910</xdr:colOff>
      <xdr:row>17</xdr:row>
      <xdr:rowOff>179069</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4</xdr:col>
      <xdr:colOff>195262</xdr:colOff>
      <xdr:row>7</xdr:row>
      <xdr:rowOff>138112</xdr:rowOff>
    </xdr:from>
    <xdr:to>
      <xdr:col>11</xdr:col>
      <xdr:colOff>500062</xdr:colOff>
      <xdr:row>22</xdr:row>
      <xdr:rowOff>166687</xdr:rowOff>
    </xdr:to>
    <xdr:graphicFrame macro="">
      <xdr:nvGraphicFramePr>
        <xdr:cNvPr id="4" name="Chart 3">
          <a:extLst>
            <a:ext uri="{FF2B5EF4-FFF2-40B4-BE49-F238E27FC236}">
              <a16:creationId xmlns:a16="http://schemas.microsoft.com/office/drawing/2014/main" id="{C77014C2-9558-450D-A65A-4BC0A7286D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571499</xdr:colOff>
      <xdr:row>8</xdr:row>
      <xdr:rowOff>0</xdr:rowOff>
    </xdr:from>
    <xdr:to>
      <xdr:col>7</xdr:col>
      <xdr:colOff>219074</xdr:colOff>
      <xdr:row>9</xdr:row>
      <xdr:rowOff>111125</xdr:rowOff>
    </xdr:to>
    <xdr:sp macro="" textlink="">
      <xdr:nvSpPr>
        <xdr:cNvPr id="5" name="TextBox 4">
          <a:extLst>
            <a:ext uri="{FF2B5EF4-FFF2-40B4-BE49-F238E27FC236}">
              <a16:creationId xmlns:a16="http://schemas.microsoft.com/office/drawing/2014/main" id="{C177E7A9-9358-4B7F-B3AD-B9A5D6EBCC4D}"/>
            </a:ext>
          </a:extLst>
        </xdr:cNvPr>
        <xdr:cNvSpPr txBox="1"/>
      </xdr:nvSpPr>
      <xdr:spPr>
        <a:xfrm>
          <a:off x="3971924" y="1447800"/>
          <a:ext cx="866775"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a:solidFill>
                <a:sysClr val="windowText" lastClr="000000"/>
              </a:solidFill>
              <a:latin typeface="+mn-lt"/>
              <a:ea typeface="Tahoma" panose="020B0604030504040204" pitchFamily="34" charset="0"/>
              <a:cs typeface="Tahoma" panose="020B0604030504040204" pitchFamily="34" charset="0"/>
            </a:rPr>
            <a:t>Urban</a:t>
          </a:r>
        </a:p>
      </xdr:txBody>
    </xdr:sp>
    <xdr:clientData/>
  </xdr:twoCellAnchor>
  <xdr:twoCellAnchor>
    <xdr:from>
      <xdr:col>7</xdr:col>
      <xdr:colOff>266700</xdr:colOff>
      <xdr:row>8</xdr:row>
      <xdr:rowOff>0</xdr:rowOff>
    </xdr:from>
    <xdr:to>
      <xdr:col>8</xdr:col>
      <xdr:colOff>438150</xdr:colOff>
      <xdr:row>9</xdr:row>
      <xdr:rowOff>73025</xdr:rowOff>
    </xdr:to>
    <xdr:sp macro="" textlink="">
      <xdr:nvSpPr>
        <xdr:cNvPr id="6" name="TextBox 5">
          <a:extLst>
            <a:ext uri="{FF2B5EF4-FFF2-40B4-BE49-F238E27FC236}">
              <a16:creationId xmlns:a16="http://schemas.microsoft.com/office/drawing/2014/main" id="{A4886F5C-9AB1-49B1-B852-D68AAD6D1F11}"/>
            </a:ext>
          </a:extLst>
        </xdr:cNvPr>
        <xdr:cNvSpPr txBox="1"/>
      </xdr:nvSpPr>
      <xdr:spPr>
        <a:xfrm>
          <a:off x="4886325" y="1447800"/>
          <a:ext cx="7810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latin typeface="+mn-lt"/>
              <a:ea typeface="Tahoma" panose="020B0604030504040204" pitchFamily="34" charset="0"/>
              <a:cs typeface="Tahoma" panose="020B0604030504040204" pitchFamily="34" charset="0"/>
            </a:rPr>
            <a:t>Rural</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531812</xdr:colOff>
      <xdr:row>9</xdr:row>
      <xdr:rowOff>64860</xdr:rowOff>
    </xdr:from>
    <xdr:to>
      <xdr:col>9</xdr:col>
      <xdr:colOff>227012</xdr:colOff>
      <xdr:row>31</xdr:row>
      <xdr:rowOff>44223</xdr:rowOff>
    </xdr:to>
    <xdr:graphicFrame macro="">
      <xdr:nvGraphicFramePr>
        <xdr:cNvPr id="3" name="Chart 2">
          <a:extLst>
            <a:ext uri="{FF2B5EF4-FFF2-40B4-BE49-F238E27FC236}">
              <a16:creationId xmlns:a16="http://schemas.microsoft.com/office/drawing/2014/main" id="{0725BDF7-5F91-0AB5-2B0F-768AA0F4E6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136524</xdr:colOff>
      <xdr:row>9</xdr:row>
      <xdr:rowOff>64860</xdr:rowOff>
    </xdr:from>
    <xdr:to>
      <xdr:col>16</xdr:col>
      <xdr:colOff>441324</xdr:colOff>
      <xdr:row>31</xdr:row>
      <xdr:rowOff>47398</xdr:rowOff>
    </xdr:to>
    <xdr:graphicFrame macro="">
      <xdr:nvGraphicFramePr>
        <xdr:cNvPr id="4" name="Chart 3">
          <a:extLst>
            <a:ext uri="{FF2B5EF4-FFF2-40B4-BE49-F238E27FC236}">
              <a16:creationId xmlns:a16="http://schemas.microsoft.com/office/drawing/2014/main" id="{F9227DB4-52C5-4B95-BEE3-BD28B0F291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435426</xdr:colOff>
      <xdr:row>9</xdr:row>
      <xdr:rowOff>64860</xdr:rowOff>
    </xdr:from>
    <xdr:to>
      <xdr:col>25</xdr:col>
      <xdr:colOff>407758</xdr:colOff>
      <xdr:row>31</xdr:row>
      <xdr:rowOff>50573</xdr:rowOff>
    </xdr:to>
    <xdr:graphicFrame macro="">
      <xdr:nvGraphicFramePr>
        <xdr:cNvPr id="5" name="Chart 4">
          <a:extLst>
            <a:ext uri="{FF2B5EF4-FFF2-40B4-BE49-F238E27FC236}">
              <a16:creationId xmlns:a16="http://schemas.microsoft.com/office/drawing/2014/main" id="{41A07DB1-B42A-4183-9D73-0B07F6AD9F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122463</xdr:colOff>
      <xdr:row>37</xdr:row>
      <xdr:rowOff>69848</xdr:rowOff>
    </xdr:from>
    <xdr:to>
      <xdr:col>19</xdr:col>
      <xdr:colOff>353786</xdr:colOff>
      <xdr:row>76</xdr:row>
      <xdr:rowOff>13606</xdr:rowOff>
    </xdr:to>
    <xdr:graphicFrame macro="">
      <xdr:nvGraphicFramePr>
        <xdr:cNvPr id="6" name="Chart 5">
          <a:extLst>
            <a:ext uri="{FF2B5EF4-FFF2-40B4-BE49-F238E27FC236}">
              <a16:creationId xmlns:a16="http://schemas.microsoft.com/office/drawing/2014/main" id="{A7598225-F582-60A3-24E4-6614897EE0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0</xdr:colOff>
      <xdr:row>4</xdr:row>
      <xdr:rowOff>0</xdr:rowOff>
    </xdr:from>
    <xdr:to>
      <xdr:col>12</xdr:col>
      <xdr:colOff>571500</xdr:colOff>
      <xdr:row>19</xdr:row>
      <xdr:rowOff>43296</xdr:rowOff>
    </xdr:to>
    <xdr:graphicFrame macro="">
      <xdr:nvGraphicFramePr>
        <xdr:cNvPr id="3" name="Chart 2">
          <a:extLst>
            <a:ext uri="{FF2B5EF4-FFF2-40B4-BE49-F238E27FC236}">
              <a16:creationId xmlns:a16="http://schemas.microsoft.com/office/drawing/2014/main" id="{9BC3AC6E-AA31-4896-83A7-01E3072BDB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427037</xdr:colOff>
      <xdr:row>10</xdr:row>
      <xdr:rowOff>122237</xdr:rowOff>
    </xdr:from>
    <xdr:to>
      <xdr:col>12</xdr:col>
      <xdr:colOff>115887</xdr:colOff>
      <xdr:row>25</xdr:row>
      <xdr:rowOff>144462</xdr:rowOff>
    </xdr:to>
    <xdr:graphicFrame macro="">
      <xdr:nvGraphicFramePr>
        <xdr:cNvPr id="4" name="Chart 3">
          <a:extLst>
            <a:ext uri="{FF2B5EF4-FFF2-40B4-BE49-F238E27FC236}">
              <a16:creationId xmlns:a16="http://schemas.microsoft.com/office/drawing/2014/main" id="{621EAA95-C1E5-4159-BBDC-82B95CFFD7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278423</xdr:colOff>
      <xdr:row>11</xdr:row>
      <xdr:rowOff>9281</xdr:rowOff>
    </xdr:from>
    <xdr:to>
      <xdr:col>11</xdr:col>
      <xdr:colOff>483577</xdr:colOff>
      <xdr:row>12</xdr:row>
      <xdr:rowOff>82550</xdr:rowOff>
    </xdr:to>
    <xdr:sp macro="" textlink="$D$1">
      <xdr:nvSpPr>
        <xdr:cNvPr id="6" name="TextBox 5">
          <a:extLst>
            <a:ext uri="{FF2B5EF4-FFF2-40B4-BE49-F238E27FC236}">
              <a16:creationId xmlns:a16="http://schemas.microsoft.com/office/drawing/2014/main" id="{99D3F635-D07A-4947-BB5B-9838357D1A5B}"/>
            </a:ext>
          </a:extLst>
        </xdr:cNvPr>
        <xdr:cNvSpPr txBox="1"/>
      </xdr:nvSpPr>
      <xdr:spPr>
        <a:xfrm>
          <a:off x="6367096" y="2024185"/>
          <a:ext cx="2029558"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418B31D-6C29-4537-9152-E6409FF4983F}" type="TxLink">
            <a:rPr lang="en-US" sz="1100" b="0" i="0" u="none" strike="noStrike">
              <a:solidFill>
                <a:srgbClr val="000000"/>
              </a:solidFill>
              <a:latin typeface="Tahoma" panose="020B0604030504040204" pitchFamily="34" charset="0"/>
              <a:ea typeface="Tahoma" panose="020B0604030504040204" pitchFamily="34" charset="0"/>
              <a:cs typeface="Tahoma" panose="020B0604030504040204" pitchFamily="34" charset="0"/>
            </a:rPr>
            <a:pPr algn="ctr"/>
            <a:t>5 to 14 years</a:t>
          </a:fld>
          <a:endParaRPr lang="en-US" sz="11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43962</xdr:colOff>
      <xdr:row>11</xdr:row>
      <xdr:rowOff>9281</xdr:rowOff>
    </xdr:from>
    <xdr:to>
      <xdr:col>8</xdr:col>
      <xdr:colOff>238614</xdr:colOff>
      <xdr:row>12</xdr:row>
      <xdr:rowOff>49090</xdr:rowOff>
    </xdr:to>
    <xdr:sp macro="" textlink="">
      <xdr:nvSpPr>
        <xdr:cNvPr id="7" name="TextBox 6">
          <a:extLst>
            <a:ext uri="{FF2B5EF4-FFF2-40B4-BE49-F238E27FC236}">
              <a16:creationId xmlns:a16="http://schemas.microsoft.com/office/drawing/2014/main" id="{EFB201D2-C4CD-4C68-B0C2-C7AD2E3E23B8}"/>
            </a:ext>
          </a:extLst>
        </xdr:cNvPr>
        <xdr:cNvSpPr txBox="1"/>
      </xdr:nvSpPr>
      <xdr:spPr>
        <a:xfrm>
          <a:off x="4308231" y="2024185"/>
          <a:ext cx="2019056" cy="222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1 to 50 months</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316819</xdr:colOff>
      <xdr:row>2</xdr:row>
      <xdr:rowOff>175304</xdr:rowOff>
    </xdr:from>
    <xdr:to>
      <xdr:col>19</xdr:col>
      <xdr:colOff>28121</xdr:colOff>
      <xdr:row>22</xdr:row>
      <xdr:rowOff>94342</xdr:rowOff>
    </xdr:to>
    <xdr:grpSp>
      <xdr:nvGrpSpPr>
        <xdr:cNvPr id="9" name="Group 8">
          <a:extLst>
            <a:ext uri="{FF2B5EF4-FFF2-40B4-BE49-F238E27FC236}">
              <a16:creationId xmlns:a16="http://schemas.microsoft.com/office/drawing/2014/main" id="{A7FA1A9B-E20A-F007-625C-AB9F4137C982}"/>
            </a:ext>
          </a:extLst>
        </xdr:cNvPr>
        <xdr:cNvGrpSpPr/>
      </xdr:nvGrpSpPr>
      <xdr:grpSpPr>
        <a:xfrm>
          <a:off x="7258163" y="556304"/>
          <a:ext cx="4378552" cy="3729038"/>
          <a:chOff x="7283676" y="538161"/>
          <a:chExt cx="4573588" cy="3547610"/>
        </a:xfrm>
      </xdr:grpSpPr>
      <xdr:graphicFrame macro="">
        <xdr:nvGraphicFramePr>
          <xdr:cNvPr id="5" name="Chart 4">
            <a:extLst>
              <a:ext uri="{FF2B5EF4-FFF2-40B4-BE49-F238E27FC236}">
                <a16:creationId xmlns:a16="http://schemas.microsoft.com/office/drawing/2014/main" id="{3D214B63-963F-4A07-8722-34AA6D61271F}"/>
              </a:ext>
            </a:extLst>
          </xdr:cNvPr>
          <xdr:cNvGraphicFramePr/>
        </xdr:nvGraphicFramePr>
        <xdr:xfrm>
          <a:off x="7283676" y="538161"/>
          <a:ext cx="4573588" cy="3547610"/>
        </xdr:xfrm>
        <a:graphic>
          <a:graphicData uri="http://schemas.openxmlformats.org/drawingml/2006/chart">
            <c:chart xmlns:c="http://schemas.openxmlformats.org/drawingml/2006/chart" xmlns:r="http://schemas.openxmlformats.org/officeDocument/2006/relationships" r:id="rId1"/>
          </a:graphicData>
        </a:graphic>
      </xdr:graphicFrame>
      <xdr:sp macro="" textlink="$D$1">
        <xdr:nvSpPr>
          <xdr:cNvPr id="6" name="TextBox 5">
            <a:extLst>
              <a:ext uri="{FF2B5EF4-FFF2-40B4-BE49-F238E27FC236}">
                <a16:creationId xmlns:a16="http://schemas.microsoft.com/office/drawing/2014/main" id="{F50DAE70-686B-4B0C-9BE2-AB9BA8312481}"/>
              </a:ext>
            </a:extLst>
          </xdr:cNvPr>
          <xdr:cNvSpPr txBox="1"/>
        </xdr:nvSpPr>
        <xdr:spPr>
          <a:xfrm>
            <a:off x="9740900" y="770164"/>
            <a:ext cx="1702707" cy="219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5B21A99-3EF8-49D6-BFF9-59459ADD9A4E}" type="TxLink">
              <a:rPr lang="en-US" sz="1100" b="0" i="0" u="none" strike="noStrike">
                <a:solidFill>
                  <a:srgbClr val="000000"/>
                </a:solidFill>
                <a:latin typeface="Tahoma" panose="020B0604030504040204" pitchFamily="34" charset="0"/>
                <a:ea typeface="Tahoma" panose="020B0604030504040204" pitchFamily="34" charset="0"/>
                <a:cs typeface="Tahoma" panose="020B0604030504040204" pitchFamily="34" charset="0"/>
              </a:rPr>
              <a:pPr algn="ctr"/>
              <a:t>50+ years</a:t>
            </a:fld>
            <a:endParaRPr lang="en-US" sz="1100">
              <a:latin typeface="Tahoma" panose="020B0604030504040204" pitchFamily="34" charset="0"/>
              <a:ea typeface="Tahoma" panose="020B0604030504040204" pitchFamily="34" charset="0"/>
              <a:cs typeface="Tahoma" panose="020B0604030504040204" pitchFamily="34" charset="0"/>
            </a:endParaRPr>
          </a:p>
        </xdr:txBody>
      </xdr:sp>
    </xdr:grpSp>
    <xdr:clientData/>
  </xdr:twoCellAnchor>
</xdr:wsDr>
</file>

<file path=xl/drawings/drawing28.xml><?xml version="1.0" encoding="utf-8"?>
<c:userShapes xmlns:c="http://schemas.openxmlformats.org/drawingml/2006/chart">
  <cdr:relSizeAnchor xmlns:cdr="http://schemas.openxmlformats.org/drawingml/2006/chartDrawing">
    <cdr:from>
      <cdr:x>0.26517</cdr:x>
      <cdr:y>0.05944</cdr:y>
    </cdr:from>
    <cdr:to>
      <cdr:x>0.58155</cdr:x>
      <cdr:y>0.13221</cdr:y>
    </cdr:to>
    <cdr:sp macro="" textlink="'22_adult'!$C$1">
      <cdr:nvSpPr>
        <cdr:cNvPr id="2" name="TextBox 1">
          <a:extLst xmlns:a="http://schemas.openxmlformats.org/drawingml/2006/main">
            <a:ext uri="{FF2B5EF4-FFF2-40B4-BE49-F238E27FC236}">
              <a16:creationId xmlns:a16="http://schemas.microsoft.com/office/drawing/2014/main" id="{F10B378A-C255-43FC-85CC-DDDFA2823767}"/>
            </a:ext>
          </a:extLst>
        </cdr:cNvPr>
        <cdr:cNvSpPr txBox="1"/>
      </cdr:nvSpPr>
      <cdr:spPr>
        <a:xfrm xmlns:a="http://schemas.openxmlformats.org/drawingml/2006/main">
          <a:off x="1212784" y="210887"/>
          <a:ext cx="1446969" cy="2581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3B8C9FE-A07E-43F5-A442-C99E88378183}" type="TxLink">
            <a:rPr lang="en-US" sz="1100" b="0" i="0" u="none" strike="noStrike">
              <a:solidFill>
                <a:srgbClr val="000000"/>
              </a:solidFill>
              <a:latin typeface="Tahoma" panose="020B0604030504040204" pitchFamily="34" charset="0"/>
              <a:ea typeface="Tahoma" panose="020B0604030504040204" pitchFamily="34" charset="0"/>
              <a:cs typeface="Tahoma" panose="020B0604030504040204" pitchFamily="34" charset="0"/>
            </a:rPr>
            <a:pPr algn="ctr"/>
            <a:t>15 to 49 years</a:t>
          </a:fld>
          <a:endParaRPr lang="en-US" sz="1100">
            <a:latin typeface="Tahoma" panose="020B0604030504040204" pitchFamily="34" charset="0"/>
            <a:ea typeface="Tahoma" panose="020B0604030504040204" pitchFamily="34" charset="0"/>
            <a:cs typeface="Tahoma" panose="020B060403050404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twoCellAnchor>
    <xdr:from>
      <xdr:col>6</xdr:col>
      <xdr:colOff>189176</xdr:colOff>
      <xdr:row>6</xdr:row>
      <xdr:rowOff>0</xdr:rowOff>
    </xdr:from>
    <xdr:to>
      <xdr:col>18</xdr:col>
      <xdr:colOff>542132</xdr:colOff>
      <xdr:row>43</xdr:row>
      <xdr:rowOff>158750</xdr:rowOff>
    </xdr:to>
    <xdr:grpSp>
      <xdr:nvGrpSpPr>
        <xdr:cNvPr id="2" name="Group 1">
          <a:extLst>
            <a:ext uri="{FF2B5EF4-FFF2-40B4-BE49-F238E27FC236}">
              <a16:creationId xmlns:a16="http://schemas.microsoft.com/office/drawing/2014/main" id="{00000000-0008-0000-1C00-000002000000}"/>
            </a:ext>
          </a:extLst>
        </xdr:cNvPr>
        <xdr:cNvGrpSpPr/>
      </xdr:nvGrpSpPr>
      <xdr:grpSpPr>
        <a:xfrm>
          <a:off x="6285176" y="1143000"/>
          <a:ext cx="7353831" cy="7207250"/>
          <a:chOff x="4243652" y="1161481"/>
          <a:chExt cx="7665842" cy="6180130"/>
        </a:xfrm>
      </xdr:grpSpPr>
      <xdr:grpSp>
        <xdr:nvGrpSpPr>
          <xdr:cNvPr id="3" name="Group 2">
            <a:extLst>
              <a:ext uri="{FF2B5EF4-FFF2-40B4-BE49-F238E27FC236}">
                <a16:creationId xmlns:a16="http://schemas.microsoft.com/office/drawing/2014/main" id="{00000000-0008-0000-1C00-000003000000}"/>
              </a:ext>
            </a:extLst>
          </xdr:cNvPr>
          <xdr:cNvGrpSpPr/>
        </xdr:nvGrpSpPr>
        <xdr:grpSpPr>
          <a:xfrm>
            <a:off x="4955889" y="1161481"/>
            <a:ext cx="6567509" cy="5279800"/>
            <a:chOff x="4982856" y="1161481"/>
            <a:chExt cx="6638933" cy="5279800"/>
          </a:xfrm>
        </xdr:grpSpPr>
        <xdr:graphicFrame macro="">
          <xdr:nvGraphicFramePr>
            <xdr:cNvPr id="6" name="Chart 5">
              <a:extLst>
                <a:ext uri="{FF2B5EF4-FFF2-40B4-BE49-F238E27FC236}">
                  <a16:creationId xmlns:a16="http://schemas.microsoft.com/office/drawing/2014/main" id="{00000000-0008-0000-1C00-000006000000}"/>
                </a:ext>
              </a:extLst>
            </xdr:cNvPr>
            <xdr:cNvGraphicFramePr/>
          </xdr:nvGraphicFramePr>
          <xdr:xfrm>
            <a:off x="7924411" y="1161481"/>
            <a:ext cx="3697378" cy="52798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 name="Chart 6">
              <a:extLst>
                <a:ext uri="{FF2B5EF4-FFF2-40B4-BE49-F238E27FC236}">
                  <a16:creationId xmlns:a16="http://schemas.microsoft.com/office/drawing/2014/main" id="{00000000-0008-0000-1C00-000007000000}"/>
                </a:ext>
              </a:extLst>
            </xdr:cNvPr>
            <xdr:cNvGraphicFramePr>
              <a:graphicFrameLocks/>
            </xdr:cNvGraphicFramePr>
          </xdr:nvGraphicFramePr>
          <xdr:xfrm>
            <a:off x="4982856" y="1341377"/>
            <a:ext cx="3695837" cy="3604821"/>
          </xdr:xfrm>
          <a:graphic>
            <a:graphicData uri="http://schemas.openxmlformats.org/drawingml/2006/chart">
              <c:chart xmlns:c="http://schemas.openxmlformats.org/drawingml/2006/chart" xmlns:r="http://schemas.openxmlformats.org/officeDocument/2006/relationships" r:id="rId2"/>
            </a:graphicData>
          </a:graphic>
        </xdr:graphicFrame>
        <xdr:sp macro="" textlink="$A$2">
          <xdr:nvSpPr>
            <xdr:cNvPr id="8" name="TextBox 7">
              <a:extLst>
                <a:ext uri="{FF2B5EF4-FFF2-40B4-BE49-F238E27FC236}">
                  <a16:creationId xmlns:a16="http://schemas.microsoft.com/office/drawing/2014/main" id="{00000000-0008-0000-1C00-000008000000}"/>
                </a:ext>
              </a:extLst>
            </xdr:cNvPr>
            <xdr:cNvSpPr txBox="1"/>
          </xdr:nvSpPr>
          <xdr:spPr>
            <a:xfrm>
              <a:off x="7277363" y="1381124"/>
              <a:ext cx="200818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C8A70304-ADFC-42BD-A72F-F4D0146DDF0A}" type="TxLink">
                <a:rPr lang="en-US" sz="1100" b="0" i="0" u="none" strike="noStrike">
                  <a:solidFill>
                    <a:srgbClr val="000000"/>
                  </a:solidFill>
                  <a:latin typeface="Calibri"/>
                  <a:cs typeface="Calibri"/>
                </a:rPr>
                <a:pPr algn="ctr"/>
                <a:t>Pregnancy period</a:t>
              </a:fld>
              <a:endParaRPr lang="en-US" sz="1100"/>
            </a:p>
          </xdr:txBody>
        </xdr:sp>
        <xdr:sp macro="" textlink="$A$3">
          <xdr:nvSpPr>
            <xdr:cNvPr id="9" name="TextBox 8">
              <a:extLst>
                <a:ext uri="{FF2B5EF4-FFF2-40B4-BE49-F238E27FC236}">
                  <a16:creationId xmlns:a16="http://schemas.microsoft.com/office/drawing/2014/main" id="{00000000-0008-0000-1C00-000009000000}"/>
                </a:ext>
              </a:extLst>
            </xdr:cNvPr>
            <xdr:cNvSpPr txBox="1"/>
          </xdr:nvSpPr>
          <xdr:spPr>
            <a:xfrm>
              <a:off x="7575020" y="1678781"/>
              <a:ext cx="1555750"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4670FB2-2214-4697-9DB0-F4261DFD8FFA}" type="TxLink">
                <a:rPr lang="en-US" sz="1100" b="0" i="0" u="none" strike="noStrike">
                  <a:solidFill>
                    <a:srgbClr val="000000"/>
                  </a:solidFill>
                  <a:latin typeface="Calibri"/>
                  <a:cs typeface="Calibri"/>
                </a:rPr>
                <a:pPr algn="ctr"/>
                <a:t>At least one ANC</a:t>
              </a:fld>
              <a:endParaRPr lang="en-US" sz="1100"/>
            </a:p>
          </xdr:txBody>
        </xdr:sp>
        <xdr:sp macro="" textlink="$A$4">
          <xdr:nvSpPr>
            <xdr:cNvPr id="10" name="TextBox 9">
              <a:extLst>
                <a:ext uri="{FF2B5EF4-FFF2-40B4-BE49-F238E27FC236}">
                  <a16:creationId xmlns:a16="http://schemas.microsoft.com/office/drawing/2014/main" id="{00000000-0008-0000-1C00-00000A000000}"/>
                </a:ext>
              </a:extLst>
            </xdr:cNvPr>
            <xdr:cNvSpPr txBox="1"/>
          </xdr:nvSpPr>
          <xdr:spPr>
            <a:xfrm>
              <a:off x="7491677" y="2035968"/>
              <a:ext cx="161528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B0B5970-F557-43A1-A1B6-7066734391ED}" type="TxLink">
                <a:rPr lang="en-US" sz="1100" b="0" i="0" u="none" strike="noStrike">
                  <a:solidFill>
                    <a:srgbClr val="000000"/>
                  </a:solidFill>
                  <a:latin typeface="Calibri"/>
                  <a:cs typeface="Calibri"/>
                </a:rPr>
                <a:pPr algn="ctr"/>
                <a:t>At least 4 ANC</a:t>
              </a:fld>
              <a:endParaRPr lang="en-US" sz="1100"/>
            </a:p>
          </xdr:txBody>
        </xdr:sp>
        <xdr:sp macro="" textlink="$A$5">
          <xdr:nvSpPr>
            <xdr:cNvPr id="11" name="TextBox 10">
              <a:extLst>
                <a:ext uri="{FF2B5EF4-FFF2-40B4-BE49-F238E27FC236}">
                  <a16:creationId xmlns:a16="http://schemas.microsoft.com/office/drawing/2014/main" id="{00000000-0008-0000-1C00-00000B000000}"/>
                </a:ext>
              </a:extLst>
            </xdr:cNvPr>
            <xdr:cNvSpPr txBox="1"/>
          </xdr:nvSpPr>
          <xdr:spPr>
            <a:xfrm>
              <a:off x="7524750" y="2402417"/>
              <a:ext cx="1693333"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6A44B1C2-AA6E-4F8B-8F4D-A07482F6956C}" type="TxLink">
                <a:rPr lang="en-US" sz="1100" b="0" i="0" u="none" strike="noStrike">
                  <a:solidFill>
                    <a:srgbClr val="000000"/>
                  </a:solidFill>
                  <a:latin typeface="Calibri"/>
                  <a:cs typeface="Calibri"/>
                </a:rPr>
                <a:pPr algn="ctr"/>
                <a:t>Tetanus toxoid</a:t>
              </a:fld>
              <a:endParaRPr lang="en-US" sz="1100"/>
            </a:p>
          </xdr:txBody>
        </xdr:sp>
        <xdr:sp macro="" textlink="$A$6">
          <xdr:nvSpPr>
            <xdr:cNvPr id="12" name="TextBox 11">
              <a:extLst>
                <a:ext uri="{FF2B5EF4-FFF2-40B4-BE49-F238E27FC236}">
                  <a16:creationId xmlns:a16="http://schemas.microsoft.com/office/drawing/2014/main" id="{00000000-0008-0000-1C00-00000C000000}"/>
                </a:ext>
              </a:extLst>
            </xdr:cNvPr>
            <xdr:cNvSpPr txBox="1"/>
          </xdr:nvSpPr>
          <xdr:spPr>
            <a:xfrm>
              <a:off x="7503583" y="2698751"/>
              <a:ext cx="1756833"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D8765C10-3F49-4EFE-A0DA-2D9E405C7106}" type="TxLink">
                <a:rPr lang="en-US" sz="1100" b="0" i="0" u="none" strike="noStrike">
                  <a:solidFill>
                    <a:srgbClr val="000000"/>
                  </a:solidFill>
                  <a:latin typeface="Calibri"/>
                  <a:cs typeface="Calibri"/>
                </a:rPr>
                <a:pPr algn="ctr"/>
                <a:t>Malaria Treatment</a:t>
              </a:fld>
              <a:endParaRPr lang="en-US" sz="1100"/>
            </a:p>
          </xdr:txBody>
        </xdr:sp>
        <xdr:sp macro="" textlink="$A$7">
          <xdr:nvSpPr>
            <xdr:cNvPr id="13" name="TextBox 12">
              <a:extLst>
                <a:ext uri="{FF2B5EF4-FFF2-40B4-BE49-F238E27FC236}">
                  <a16:creationId xmlns:a16="http://schemas.microsoft.com/office/drawing/2014/main" id="{00000000-0008-0000-1C00-00000D000000}"/>
                </a:ext>
              </a:extLst>
            </xdr:cNvPr>
            <xdr:cNvSpPr txBox="1"/>
          </xdr:nvSpPr>
          <xdr:spPr>
            <a:xfrm>
              <a:off x="7239001" y="3016250"/>
              <a:ext cx="2275416"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631371E9-2487-4D08-9CB6-96FB519AE94F}" type="TxLink">
                <a:rPr lang="en-US" sz="1100" b="0" i="0" u="none" strike="noStrike">
                  <a:solidFill>
                    <a:srgbClr val="000000"/>
                  </a:solidFill>
                  <a:latin typeface="Calibri"/>
                  <a:cs typeface="Calibri"/>
                </a:rPr>
                <a:pPr algn="ctr"/>
                <a:t>ITN use</a:t>
              </a:fld>
              <a:endParaRPr lang="en-US" sz="1100"/>
            </a:p>
          </xdr:txBody>
        </xdr:sp>
        <xdr:sp macro="" textlink="$A$8">
          <xdr:nvSpPr>
            <xdr:cNvPr id="14" name="TextBox 13">
              <a:extLst>
                <a:ext uri="{FF2B5EF4-FFF2-40B4-BE49-F238E27FC236}">
                  <a16:creationId xmlns:a16="http://schemas.microsoft.com/office/drawing/2014/main" id="{00000000-0008-0000-1C00-00000E000000}"/>
                </a:ext>
              </a:extLst>
            </xdr:cNvPr>
            <xdr:cNvSpPr txBox="1"/>
          </xdr:nvSpPr>
          <xdr:spPr>
            <a:xfrm>
              <a:off x="7387167" y="3333750"/>
              <a:ext cx="1936750" cy="296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7D6EEEC-0BF5-41CC-A571-23A8624BCA07}" type="TxLink">
                <a:rPr lang="en-US" sz="1100" b="0" i="0" u="none" strike="noStrike">
                  <a:solidFill>
                    <a:srgbClr val="000000"/>
                  </a:solidFill>
                  <a:latin typeface="Calibri"/>
                  <a:cs typeface="Calibri"/>
                </a:rPr>
                <a:pPr algn="ctr"/>
                <a:t>Intrapartum period</a:t>
              </a:fld>
              <a:endParaRPr lang="en-US" sz="1100"/>
            </a:p>
          </xdr:txBody>
        </xdr:sp>
        <xdr:sp macro="" textlink="$A$13">
          <xdr:nvSpPr>
            <xdr:cNvPr id="15" name="TextBox 14">
              <a:extLst>
                <a:ext uri="{FF2B5EF4-FFF2-40B4-BE49-F238E27FC236}">
                  <a16:creationId xmlns:a16="http://schemas.microsoft.com/office/drawing/2014/main" id="{00000000-0008-0000-1C00-00000F000000}"/>
                </a:ext>
              </a:extLst>
            </xdr:cNvPr>
            <xdr:cNvSpPr txBox="1"/>
          </xdr:nvSpPr>
          <xdr:spPr>
            <a:xfrm>
              <a:off x="7461250" y="5005918"/>
              <a:ext cx="196850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019E964-3B81-4717-AA24-817E46739552}" type="TxLink">
                <a:rPr lang="en-US" sz="1100" b="0" i="0" u="none" strike="noStrike">
                  <a:solidFill>
                    <a:srgbClr val="000000"/>
                  </a:solidFill>
                  <a:latin typeface="Calibri"/>
                  <a:cs typeface="Calibri"/>
                </a:rPr>
                <a:pPr algn="ctr"/>
                <a:t>Hygienic cord care*</a:t>
              </a:fld>
              <a:endParaRPr lang="en-US" sz="1100"/>
            </a:p>
          </xdr:txBody>
        </xdr:sp>
        <xdr:sp macro="" textlink="$A$14">
          <xdr:nvSpPr>
            <xdr:cNvPr id="16" name="TextBox 15">
              <a:extLst>
                <a:ext uri="{FF2B5EF4-FFF2-40B4-BE49-F238E27FC236}">
                  <a16:creationId xmlns:a16="http://schemas.microsoft.com/office/drawing/2014/main" id="{00000000-0008-0000-1C00-000010000000}"/>
                </a:ext>
              </a:extLst>
            </xdr:cNvPr>
            <xdr:cNvSpPr txBox="1"/>
          </xdr:nvSpPr>
          <xdr:spPr>
            <a:xfrm>
              <a:off x="6910917" y="5320731"/>
              <a:ext cx="2307166" cy="41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D46E0185-D230-4E09-A324-BCE8C269F39F}" type="TxLink">
                <a:rPr lang="en-US" sz="1100" b="0" i="0" u="none" strike="noStrike">
                  <a:solidFill>
                    <a:srgbClr val="000000"/>
                  </a:solidFill>
                  <a:latin typeface="Calibri"/>
                  <a:cs typeface="Calibri"/>
                </a:rPr>
                <a:pPr algn="ctr"/>
                <a:t>Early initiation of breastfeeding**</a:t>
              </a:fld>
              <a:endParaRPr lang="en-US" sz="1100"/>
            </a:p>
          </xdr:txBody>
        </xdr:sp>
        <xdr:sp macro="" textlink="$A$9">
          <xdr:nvSpPr>
            <xdr:cNvPr id="17" name="TextBox 16">
              <a:extLst>
                <a:ext uri="{FF2B5EF4-FFF2-40B4-BE49-F238E27FC236}">
                  <a16:creationId xmlns:a16="http://schemas.microsoft.com/office/drawing/2014/main" id="{00000000-0008-0000-1C00-000011000000}"/>
                </a:ext>
              </a:extLst>
            </xdr:cNvPr>
            <xdr:cNvSpPr txBox="1"/>
          </xdr:nvSpPr>
          <xdr:spPr>
            <a:xfrm>
              <a:off x="7228417" y="3672417"/>
              <a:ext cx="230716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6E69350D-EC41-44F8-978B-CD480BACDA41}" type="TxLink">
                <a:rPr lang="en-US" sz="1100" b="0" i="0" u="none" strike="noStrike">
                  <a:solidFill>
                    <a:srgbClr val="000000"/>
                  </a:solidFill>
                  <a:latin typeface="Calibri"/>
                  <a:cs typeface="Calibri"/>
                </a:rPr>
                <a:pPr algn="ctr"/>
                <a:t>Institutional delivery</a:t>
              </a:fld>
              <a:endParaRPr lang="en-US" sz="1100"/>
            </a:p>
          </xdr:txBody>
        </xdr:sp>
        <xdr:sp macro="" textlink="$A$10">
          <xdr:nvSpPr>
            <xdr:cNvPr id="18" name="TextBox 17">
              <a:extLst>
                <a:ext uri="{FF2B5EF4-FFF2-40B4-BE49-F238E27FC236}">
                  <a16:creationId xmlns:a16="http://schemas.microsoft.com/office/drawing/2014/main" id="{00000000-0008-0000-1C00-000012000000}"/>
                </a:ext>
              </a:extLst>
            </xdr:cNvPr>
            <xdr:cNvSpPr txBox="1"/>
          </xdr:nvSpPr>
          <xdr:spPr>
            <a:xfrm>
              <a:off x="7281333" y="4011084"/>
              <a:ext cx="2211917" cy="243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EFDAEDA9-A7AA-410E-9C41-FB82EA16F05B}" type="TxLink">
                <a:rPr lang="en-US" sz="1100" b="0" i="0" u="none" strike="noStrike">
                  <a:solidFill>
                    <a:srgbClr val="000000"/>
                  </a:solidFill>
                  <a:latin typeface="Calibri"/>
                  <a:cs typeface="Calibri"/>
                </a:rPr>
                <a:pPr algn="ctr"/>
                <a:t>Skilled birth attendant</a:t>
              </a:fld>
              <a:endParaRPr lang="en-US" sz="1100"/>
            </a:p>
          </xdr:txBody>
        </xdr:sp>
        <xdr:sp macro="" textlink="$A$11">
          <xdr:nvSpPr>
            <xdr:cNvPr id="19" name="TextBox 18">
              <a:extLst>
                <a:ext uri="{FF2B5EF4-FFF2-40B4-BE49-F238E27FC236}">
                  <a16:creationId xmlns:a16="http://schemas.microsoft.com/office/drawing/2014/main" id="{00000000-0008-0000-1C00-000013000000}"/>
                </a:ext>
              </a:extLst>
            </xdr:cNvPr>
            <xdr:cNvSpPr txBox="1"/>
          </xdr:nvSpPr>
          <xdr:spPr>
            <a:xfrm>
              <a:off x="7249583" y="4318000"/>
              <a:ext cx="2275417"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E7D1EBC3-8F52-4C12-BA01-C326D5F81FA9}" type="TxLink">
                <a:rPr lang="en-US" sz="1100" b="0" i="0" u="none" strike="noStrike">
                  <a:solidFill>
                    <a:srgbClr val="000000"/>
                  </a:solidFill>
                  <a:latin typeface="Calibri"/>
                  <a:cs typeface="Calibri"/>
                </a:rPr>
                <a:pPr algn="ctr"/>
                <a:t>C-section</a:t>
              </a:fld>
              <a:endParaRPr lang="en-US" sz="1100"/>
            </a:p>
          </xdr:txBody>
        </xdr:sp>
        <xdr:sp macro="" textlink="$A$12">
          <xdr:nvSpPr>
            <xdr:cNvPr id="20" name="TextBox 19">
              <a:extLst>
                <a:ext uri="{FF2B5EF4-FFF2-40B4-BE49-F238E27FC236}">
                  <a16:creationId xmlns:a16="http://schemas.microsoft.com/office/drawing/2014/main" id="{00000000-0008-0000-1C00-000014000000}"/>
                </a:ext>
              </a:extLst>
            </xdr:cNvPr>
            <xdr:cNvSpPr txBox="1"/>
          </xdr:nvSpPr>
          <xdr:spPr>
            <a:xfrm>
              <a:off x="7239001" y="4646083"/>
              <a:ext cx="238125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47E9DE88-F3F6-48EE-926B-4662636627DD}" type="TxLink">
                <a:rPr lang="en-US" sz="1100" b="0" i="0" u="none" strike="noStrike">
                  <a:solidFill>
                    <a:srgbClr val="000000"/>
                  </a:solidFill>
                  <a:latin typeface="Calibri"/>
                  <a:cs typeface="Calibri"/>
                </a:rPr>
                <a:pPr algn="ctr"/>
                <a:t>Immediate postnatal period</a:t>
              </a:fld>
              <a:endParaRPr lang="en-US" sz="1100"/>
            </a:p>
          </xdr:txBody>
        </xdr:sp>
        <xdr:sp macro="" textlink="$A$15">
          <xdr:nvSpPr>
            <xdr:cNvPr id="21" name="TextBox 20">
              <a:extLst>
                <a:ext uri="{FF2B5EF4-FFF2-40B4-BE49-F238E27FC236}">
                  <a16:creationId xmlns:a16="http://schemas.microsoft.com/office/drawing/2014/main" id="{00000000-0008-0000-1C00-000015000000}"/>
                </a:ext>
              </a:extLst>
            </xdr:cNvPr>
            <xdr:cNvSpPr txBox="1"/>
          </xdr:nvSpPr>
          <xdr:spPr>
            <a:xfrm>
              <a:off x="7155998" y="5664769"/>
              <a:ext cx="2053167"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DBC7768F-37F2-4C83-9AE0-6333147916A7}" type="TxLink">
                <a:rPr lang="en-US" sz="1100" b="0" i="0" u="none" strike="noStrike">
                  <a:solidFill>
                    <a:srgbClr val="000000"/>
                  </a:solidFill>
                  <a:latin typeface="Calibri"/>
                  <a:cs typeface="Calibri"/>
                </a:rPr>
                <a:pPr algn="ctr"/>
                <a:t>Appropriate thermal care***</a:t>
              </a:fld>
              <a:endParaRPr lang="en-US" sz="1100"/>
            </a:p>
          </xdr:txBody>
        </xdr:sp>
      </xdr:grpSp>
      <xdr:sp macro="" textlink="">
        <xdr:nvSpPr>
          <xdr:cNvPr id="4" name="TextBox 3">
            <a:extLst>
              <a:ext uri="{FF2B5EF4-FFF2-40B4-BE49-F238E27FC236}">
                <a16:creationId xmlns:a16="http://schemas.microsoft.com/office/drawing/2014/main" id="{00000000-0008-0000-1C00-000004000000}"/>
              </a:ext>
            </a:extLst>
          </xdr:cNvPr>
          <xdr:cNvSpPr txBox="1"/>
        </xdr:nvSpPr>
        <xdr:spPr>
          <a:xfrm>
            <a:off x="4243652" y="7009341"/>
            <a:ext cx="3622145"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i="1"/>
              <a:t>Source: COMSA Mozambique</a:t>
            </a:r>
            <a:r>
              <a:rPr lang="en-US" sz="1050" i="1" baseline="0"/>
              <a:t> </a:t>
            </a:r>
            <a:r>
              <a:rPr lang="en-US" sz="1050" i="1"/>
              <a:t>(YEAR)</a:t>
            </a:r>
          </a:p>
        </xdr:txBody>
      </xdr:sp>
      <xdr:sp macro="" textlink="">
        <xdr:nvSpPr>
          <xdr:cNvPr id="5" name="TextBox 1">
            <a:extLst>
              <a:ext uri="{FF2B5EF4-FFF2-40B4-BE49-F238E27FC236}">
                <a16:creationId xmlns:a16="http://schemas.microsoft.com/office/drawing/2014/main" id="{00000000-0008-0000-1C00-000005000000}"/>
              </a:ext>
            </a:extLst>
          </xdr:cNvPr>
          <xdr:cNvSpPr txBox="1"/>
        </xdr:nvSpPr>
        <xdr:spPr>
          <a:xfrm>
            <a:off x="4293725" y="5862699"/>
            <a:ext cx="7615769" cy="147891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i="1">
                <a:effectLst/>
                <a:latin typeface="+mn-lt"/>
                <a:ea typeface="+mn-ea"/>
                <a:cs typeface="+mn-cs"/>
              </a:rPr>
              <a:t>* Hygienic cord care suggests a new boiled razor blade from the delivery kit was used for cutting the cord, a clean boiled piece of thread from the delivery kit was used for tying the cord and nothing was applied to the umbilical cord stump after birth or in case something was applied, either alcohol or other antiseptic or antibiotic ointment in cream or powder form was applied.</a:t>
            </a:r>
            <a:endParaRPr lang="en-US" sz="1000">
              <a:effectLst/>
            </a:endParaRPr>
          </a:p>
          <a:p>
            <a:r>
              <a:rPr lang="en-US" sz="1000" i="1">
                <a:effectLst/>
                <a:latin typeface="+mn-lt"/>
                <a:ea typeface="+mn-ea"/>
                <a:cs typeface="+mn-cs"/>
              </a:rPr>
              <a:t>**Early initiation of Breastfeed</a:t>
            </a:r>
            <a:r>
              <a:rPr lang="en-US" sz="1000" i="1" baseline="0">
                <a:effectLst/>
                <a:latin typeface="+mn-lt"/>
                <a:ea typeface="+mn-ea"/>
                <a:cs typeface="+mn-cs"/>
              </a:rPr>
              <a:t> (&lt;1H): Among children who ever breastfed only</a:t>
            </a:r>
            <a:endParaRPr lang="en-US" sz="1000">
              <a:effectLst/>
            </a:endParaRPr>
          </a:p>
          <a:p>
            <a:r>
              <a:rPr lang="en-US" sz="1000" i="1">
                <a:effectLst/>
                <a:latin typeface="+mn-lt"/>
                <a:ea typeface="+mn-ea"/>
                <a:cs typeface="+mn-cs"/>
              </a:rPr>
              <a:t>** *Appropriate thermal (Among those who survived at least 24 hours) care consisting of immediate warming, drying and wiping, wrapping in a blanket, skin to skin contact with the mother or being placed in an incubator, plus bathing delayed for more than 24 hours after birth</a:t>
            </a:r>
            <a:endParaRPr lang="en-US" sz="1000">
              <a:effectLst/>
            </a:endParaRPr>
          </a:p>
          <a:p>
            <a:endParaRPr 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xdr:row>
      <xdr:rowOff>145560</xdr:rowOff>
    </xdr:from>
    <xdr:to>
      <xdr:col>17</xdr:col>
      <xdr:colOff>571500</xdr:colOff>
      <xdr:row>37</xdr:row>
      <xdr:rowOff>11905</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7</xdr:col>
      <xdr:colOff>0</xdr:colOff>
      <xdr:row>9</xdr:row>
      <xdr:rowOff>0</xdr:rowOff>
    </xdr:from>
    <xdr:to>
      <xdr:col>20</xdr:col>
      <xdr:colOff>349608</xdr:colOff>
      <xdr:row>29</xdr:row>
      <xdr:rowOff>15240</xdr:rowOff>
    </xdr:to>
    <xdr:grpSp>
      <xdr:nvGrpSpPr>
        <xdr:cNvPr id="14" name="Group 13">
          <a:extLst>
            <a:ext uri="{FF2B5EF4-FFF2-40B4-BE49-F238E27FC236}">
              <a16:creationId xmlns:a16="http://schemas.microsoft.com/office/drawing/2014/main" id="{00000000-0008-0000-1E00-00000E000000}"/>
            </a:ext>
          </a:extLst>
        </xdr:cNvPr>
        <xdr:cNvGrpSpPr/>
      </xdr:nvGrpSpPr>
      <xdr:grpSpPr>
        <a:xfrm>
          <a:off x="7703344" y="2667000"/>
          <a:ext cx="7933889" cy="3825240"/>
          <a:chOff x="188595" y="1842135"/>
          <a:chExt cx="8156575" cy="3825240"/>
        </a:xfrm>
      </xdr:grpSpPr>
      <xdr:grpSp>
        <xdr:nvGrpSpPr>
          <xdr:cNvPr id="15" name="Group 14">
            <a:extLst>
              <a:ext uri="{FF2B5EF4-FFF2-40B4-BE49-F238E27FC236}">
                <a16:creationId xmlns:a16="http://schemas.microsoft.com/office/drawing/2014/main" id="{00000000-0008-0000-1E00-00000F000000}"/>
              </a:ext>
            </a:extLst>
          </xdr:cNvPr>
          <xdr:cNvGrpSpPr/>
        </xdr:nvGrpSpPr>
        <xdr:grpSpPr>
          <a:xfrm>
            <a:off x="188595" y="1842135"/>
            <a:ext cx="8156575" cy="3714750"/>
            <a:chOff x="219075" y="1704975"/>
            <a:chExt cx="8239125" cy="3714750"/>
          </a:xfrm>
        </xdr:grpSpPr>
        <xdr:graphicFrame macro="">
          <xdr:nvGraphicFramePr>
            <xdr:cNvPr id="17" name="Chart 16">
              <a:extLst>
                <a:ext uri="{FF2B5EF4-FFF2-40B4-BE49-F238E27FC236}">
                  <a16:creationId xmlns:a16="http://schemas.microsoft.com/office/drawing/2014/main" id="{00000000-0008-0000-1E00-000011000000}"/>
                </a:ext>
              </a:extLst>
            </xdr:cNvPr>
            <xdr:cNvGraphicFramePr/>
          </xdr:nvGraphicFramePr>
          <xdr:xfrm>
            <a:off x="4800600" y="1704975"/>
            <a:ext cx="3657600" cy="37147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8" name="Chart 17">
              <a:extLst>
                <a:ext uri="{FF2B5EF4-FFF2-40B4-BE49-F238E27FC236}">
                  <a16:creationId xmlns:a16="http://schemas.microsoft.com/office/drawing/2014/main" id="{00000000-0008-0000-1E00-000012000000}"/>
                </a:ext>
              </a:extLst>
            </xdr:cNvPr>
            <xdr:cNvGraphicFramePr>
              <a:graphicFrameLocks/>
            </xdr:cNvGraphicFramePr>
          </xdr:nvGraphicFramePr>
          <xdr:xfrm>
            <a:off x="219075" y="1704975"/>
            <a:ext cx="3657600" cy="3714750"/>
          </xdr:xfrm>
          <a:graphic>
            <a:graphicData uri="http://schemas.openxmlformats.org/drawingml/2006/chart">
              <c:chart xmlns:c="http://schemas.openxmlformats.org/drawingml/2006/chart" xmlns:r="http://schemas.openxmlformats.org/officeDocument/2006/relationships" r:id="rId2"/>
            </a:graphicData>
          </a:graphic>
        </xdr:graphicFrame>
        <xdr:sp macro="" textlink="$B$3">
          <xdr:nvSpPr>
            <xdr:cNvPr id="19" name="TextBox 18">
              <a:extLst>
                <a:ext uri="{FF2B5EF4-FFF2-40B4-BE49-F238E27FC236}">
                  <a16:creationId xmlns:a16="http://schemas.microsoft.com/office/drawing/2014/main" id="{00000000-0008-0000-1E00-000013000000}"/>
                </a:ext>
              </a:extLst>
            </xdr:cNvPr>
            <xdr:cNvSpPr txBox="1"/>
          </xdr:nvSpPr>
          <xdr:spPr>
            <a:xfrm>
              <a:off x="3524250" y="1952625"/>
              <a:ext cx="1657350" cy="3238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2888AC82-C270-461D-8F2C-8224964CFBA7}" type="TxLink">
                <a:rPr kumimoji="0" lang="en-US" sz="1100" b="0" i="0" u="none" strike="noStrike" kern="0" cap="none" spc="0" normalizeH="0" baseline="0" noProof="0">
                  <a:ln>
                    <a:noFill/>
                  </a:ln>
                  <a:solidFill>
                    <a:srgbClr val="000000"/>
                  </a:solidFill>
                  <a:effectLst/>
                  <a:uLnTx/>
                  <a:uFillTx/>
                  <a:latin typeface="Calibri"/>
                  <a:ea typeface="+mn-ea"/>
                  <a:cs typeface="Calibri"/>
                </a:rPr>
                <a:pPr marL="0" marR="0" lvl="0" indent="0" algn="ctr" defTabSz="914400" eaLnBrk="1" fontAlgn="auto" latinLnBrk="0" hangingPunct="1">
                  <a:lnSpc>
                    <a:spcPct val="100000"/>
                  </a:lnSpc>
                  <a:spcBef>
                    <a:spcPts val="0"/>
                  </a:spcBef>
                  <a:spcAft>
                    <a:spcPts val="0"/>
                  </a:spcAft>
                  <a:buClrTx/>
                  <a:buSzTx/>
                  <a:buFontTx/>
                  <a:buNone/>
                  <a:tabLst/>
                  <a:defRPr/>
                </a:pPr>
                <a:t>Blood Pressure measured</a:t>
              </a:fld>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B$4">
          <xdr:nvSpPr>
            <xdr:cNvPr id="20" name="TextBox 19">
              <a:extLst>
                <a:ext uri="{FF2B5EF4-FFF2-40B4-BE49-F238E27FC236}">
                  <a16:creationId xmlns:a16="http://schemas.microsoft.com/office/drawing/2014/main" id="{00000000-0008-0000-1E00-000014000000}"/>
                </a:ext>
              </a:extLst>
            </xdr:cNvPr>
            <xdr:cNvSpPr txBox="1"/>
          </xdr:nvSpPr>
          <xdr:spPr>
            <a:xfrm>
              <a:off x="3476625" y="2533650"/>
              <a:ext cx="1638300" cy="276225"/>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23B88C37-AD34-4DB6-B76B-05AC9CC91A01}" type="TxLink">
                <a:rPr kumimoji="0" lang="en-US" sz="1100" b="0" i="0" u="none" strike="noStrike" kern="0" cap="none" spc="0" normalizeH="0" baseline="0" noProof="0">
                  <a:ln>
                    <a:noFill/>
                  </a:ln>
                  <a:solidFill>
                    <a:srgbClr val="000000"/>
                  </a:solidFill>
                  <a:effectLst/>
                  <a:uLnTx/>
                  <a:uFillTx/>
                  <a:latin typeface="Calibri"/>
                  <a:ea typeface="+mn-ea"/>
                  <a:cs typeface="Calibri"/>
                </a:rPr>
                <a:pPr marL="0" marR="0" lvl="0" indent="0" algn="ctr" defTabSz="914400" eaLnBrk="1" fontAlgn="auto" latinLnBrk="0" hangingPunct="1">
                  <a:lnSpc>
                    <a:spcPct val="100000"/>
                  </a:lnSpc>
                  <a:spcBef>
                    <a:spcPts val="0"/>
                  </a:spcBef>
                  <a:spcAft>
                    <a:spcPts val="0"/>
                  </a:spcAft>
                  <a:buClrTx/>
                  <a:buSzTx/>
                  <a:buFontTx/>
                  <a:buNone/>
                  <a:tabLst/>
                  <a:defRPr/>
                </a:pPr>
                <a:t>Urine Sample Collected</a:t>
              </a:fld>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B$5">
          <xdr:nvSpPr>
            <xdr:cNvPr id="21" name="TextBox 20">
              <a:extLst>
                <a:ext uri="{FF2B5EF4-FFF2-40B4-BE49-F238E27FC236}">
                  <a16:creationId xmlns:a16="http://schemas.microsoft.com/office/drawing/2014/main" id="{00000000-0008-0000-1E00-000015000000}"/>
                </a:ext>
              </a:extLst>
            </xdr:cNvPr>
            <xdr:cNvSpPr txBox="1"/>
          </xdr:nvSpPr>
          <xdr:spPr>
            <a:xfrm>
              <a:off x="3505200" y="3028950"/>
              <a:ext cx="1647825" cy="3048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47E138D2-301E-4B34-A22B-6DDD174CB738}" type="TxLink">
                <a:rPr kumimoji="0" lang="en-US" sz="1100" b="0" i="0" u="none" strike="noStrike" kern="0" cap="none" spc="0" normalizeH="0" baseline="0" noProof="0">
                  <a:ln>
                    <a:noFill/>
                  </a:ln>
                  <a:solidFill>
                    <a:srgbClr val="000000"/>
                  </a:solidFill>
                  <a:effectLst/>
                  <a:uLnTx/>
                  <a:uFillTx/>
                  <a:latin typeface="Calibri"/>
                  <a:ea typeface="+mn-ea"/>
                  <a:cs typeface="Calibri"/>
                </a:rPr>
                <a:pPr marL="0" marR="0" lvl="0" indent="0" algn="ctr" defTabSz="914400" eaLnBrk="1" fontAlgn="auto" latinLnBrk="0" hangingPunct="1">
                  <a:lnSpc>
                    <a:spcPct val="100000"/>
                  </a:lnSpc>
                  <a:spcBef>
                    <a:spcPts val="0"/>
                  </a:spcBef>
                  <a:spcAft>
                    <a:spcPts val="0"/>
                  </a:spcAft>
                  <a:buClrTx/>
                  <a:buSzTx/>
                  <a:buFontTx/>
                  <a:buNone/>
                  <a:tabLst/>
                  <a:defRPr/>
                </a:pPr>
                <a:t>Blood sample taken</a:t>
              </a:fld>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B$6">
          <xdr:nvSpPr>
            <xdr:cNvPr id="22" name="TextBox 21">
              <a:extLst>
                <a:ext uri="{FF2B5EF4-FFF2-40B4-BE49-F238E27FC236}">
                  <a16:creationId xmlns:a16="http://schemas.microsoft.com/office/drawing/2014/main" id="{00000000-0008-0000-1E00-000016000000}"/>
                </a:ext>
              </a:extLst>
            </xdr:cNvPr>
            <xdr:cNvSpPr txBox="1"/>
          </xdr:nvSpPr>
          <xdr:spPr>
            <a:xfrm>
              <a:off x="3457575" y="3590925"/>
              <a:ext cx="1866900" cy="314325"/>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FC09946B-2E77-422C-BBB3-1B6E9247D954}" type="TxLink">
                <a:rPr kumimoji="0" lang="en-US" sz="1100" b="0" i="0" u="none" strike="noStrike" kern="0" cap="none" spc="0" normalizeH="0" baseline="0" noProof="0">
                  <a:ln>
                    <a:noFill/>
                  </a:ln>
                  <a:solidFill>
                    <a:srgbClr val="000000"/>
                  </a:solidFill>
                  <a:effectLst/>
                  <a:uLnTx/>
                  <a:uFillTx/>
                  <a:latin typeface="Calibri"/>
                  <a:ea typeface="+mn-ea"/>
                  <a:cs typeface="Calibri"/>
                </a:rPr>
                <a:pPr marL="0" marR="0" lvl="0" indent="0" algn="ctr" defTabSz="914400" eaLnBrk="1" fontAlgn="auto" latinLnBrk="0" hangingPunct="1">
                  <a:lnSpc>
                    <a:spcPct val="100000"/>
                  </a:lnSpc>
                  <a:spcBef>
                    <a:spcPts val="0"/>
                  </a:spcBef>
                  <a:spcAft>
                    <a:spcPts val="0"/>
                  </a:spcAft>
                  <a:buClrTx/>
                  <a:buSzTx/>
                  <a:buFontTx/>
                  <a:buNone/>
                  <a:tabLst/>
                  <a:defRPr/>
                </a:pPr>
                <a:t>Nutrition counselling provided</a:t>
              </a:fld>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B$7">
          <xdr:nvSpPr>
            <xdr:cNvPr id="23" name="TextBox 22">
              <a:extLst>
                <a:ext uri="{FF2B5EF4-FFF2-40B4-BE49-F238E27FC236}">
                  <a16:creationId xmlns:a16="http://schemas.microsoft.com/office/drawing/2014/main" id="{00000000-0008-0000-1E00-000017000000}"/>
                </a:ext>
              </a:extLst>
            </xdr:cNvPr>
            <xdr:cNvSpPr txBox="1"/>
          </xdr:nvSpPr>
          <xdr:spPr>
            <a:xfrm>
              <a:off x="3438525" y="4095750"/>
              <a:ext cx="1885950" cy="26670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52EB3ABE-ABD0-4C88-BD3D-EA2397ED1A44}" type="TxLink">
                <a:rPr kumimoji="0" lang="en-US" sz="1100" b="0" i="0" u="none" strike="noStrike" kern="0" cap="none" spc="0" normalizeH="0" baseline="0" noProof="0">
                  <a:ln>
                    <a:noFill/>
                  </a:ln>
                  <a:solidFill>
                    <a:srgbClr val="000000"/>
                  </a:solidFill>
                  <a:effectLst/>
                  <a:uLnTx/>
                  <a:uFillTx/>
                  <a:latin typeface="Calibri"/>
                  <a:ea typeface="+mn-ea"/>
                  <a:cs typeface="Calibri"/>
                </a:rPr>
                <a:pPr marL="0" marR="0" lvl="0" indent="0" algn="ctr" defTabSz="914400" eaLnBrk="1" fontAlgn="auto" latinLnBrk="0" hangingPunct="1">
                  <a:lnSpc>
                    <a:spcPct val="100000"/>
                  </a:lnSpc>
                  <a:spcBef>
                    <a:spcPts val="0"/>
                  </a:spcBef>
                  <a:spcAft>
                    <a:spcPts val="0"/>
                  </a:spcAft>
                  <a:buClrTx/>
                  <a:buSzTx/>
                  <a:buFontTx/>
                  <a:buNone/>
                  <a:tabLst/>
                  <a:defRPr/>
                </a:pPr>
                <a:t>Counseled about pregnancy danger signs</a:t>
              </a:fld>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B$8">
          <xdr:nvSpPr>
            <xdr:cNvPr id="24" name="TextBox 23">
              <a:extLst>
                <a:ext uri="{FF2B5EF4-FFF2-40B4-BE49-F238E27FC236}">
                  <a16:creationId xmlns:a16="http://schemas.microsoft.com/office/drawing/2014/main" id="{00000000-0008-0000-1E00-000018000000}"/>
                </a:ext>
              </a:extLst>
            </xdr:cNvPr>
            <xdr:cNvSpPr txBox="1"/>
          </xdr:nvSpPr>
          <xdr:spPr>
            <a:xfrm>
              <a:off x="3524250" y="4514850"/>
              <a:ext cx="1828800" cy="3619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fld id="{4869C94E-F38F-496E-B281-262053399B30}" type="TxLink">
                <a:rPr kumimoji="0" lang="en-US" sz="1100" b="0" i="0" u="none" strike="noStrike" kern="0" cap="none" spc="0" normalizeH="0" baseline="0" noProof="0">
                  <a:ln>
                    <a:noFill/>
                  </a:ln>
                  <a:solidFill>
                    <a:srgbClr val="000000"/>
                  </a:solidFill>
                  <a:effectLst/>
                  <a:uLnTx/>
                  <a:uFillTx/>
                  <a:latin typeface="Calibri"/>
                  <a:ea typeface="+mn-ea"/>
                  <a:cs typeface="Calibri"/>
                </a:rPr>
                <a:pPr marL="0" marR="0" lvl="0" indent="0" algn="ctr" defTabSz="914400" eaLnBrk="1" fontAlgn="auto" latinLnBrk="0" hangingPunct="1">
                  <a:lnSpc>
                    <a:spcPct val="100000"/>
                  </a:lnSpc>
                  <a:spcBef>
                    <a:spcPts val="0"/>
                  </a:spcBef>
                  <a:spcAft>
                    <a:spcPts val="0"/>
                  </a:spcAft>
                  <a:buClrTx/>
                  <a:buSzTx/>
                  <a:buFontTx/>
                  <a:buNone/>
                  <a:tabLst/>
                  <a:defRPr/>
                </a:pPr>
                <a:t>Quality ANC*</a:t>
              </a:fld>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sp macro="" textlink="">
        <xdr:nvSpPr>
          <xdr:cNvPr id="16" name="TextBox 1">
            <a:extLst>
              <a:ext uri="{FF2B5EF4-FFF2-40B4-BE49-F238E27FC236}">
                <a16:creationId xmlns:a16="http://schemas.microsoft.com/office/drawing/2014/main" id="{00000000-0008-0000-1E00-000010000000}"/>
              </a:ext>
            </a:extLst>
          </xdr:cNvPr>
          <xdr:cNvSpPr txBox="1"/>
        </xdr:nvSpPr>
        <xdr:spPr>
          <a:xfrm>
            <a:off x="268007" y="5075396"/>
            <a:ext cx="6597650" cy="59197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 Quality ANC includes blood pressure checked, urine and blood tested, counseled about nutrition, and counseled about pregnancy danger signs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Source: COMSA Mozambique (2019)</a:t>
            </a: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8</xdr:col>
      <xdr:colOff>304800</xdr:colOff>
      <xdr:row>4</xdr:row>
      <xdr:rowOff>63500</xdr:rowOff>
    </xdr:from>
    <xdr:to>
      <xdr:col>19</xdr:col>
      <xdr:colOff>38101</xdr:colOff>
      <xdr:row>30</xdr:row>
      <xdr:rowOff>0</xdr:rowOff>
    </xdr:to>
    <xdr:grpSp>
      <xdr:nvGrpSpPr>
        <xdr:cNvPr id="2" name="Group 1">
          <a:extLst>
            <a:ext uri="{FF2B5EF4-FFF2-40B4-BE49-F238E27FC236}">
              <a16:creationId xmlns:a16="http://schemas.microsoft.com/office/drawing/2014/main" id="{00000000-0008-0000-2000-000002000000}"/>
            </a:ext>
          </a:extLst>
        </xdr:cNvPr>
        <xdr:cNvGrpSpPr/>
      </xdr:nvGrpSpPr>
      <xdr:grpSpPr>
        <a:xfrm>
          <a:off x="4972050" y="825500"/>
          <a:ext cx="6150770" cy="4889500"/>
          <a:chOff x="9298303" y="1520189"/>
          <a:chExt cx="6438901" cy="4482466"/>
        </a:xfrm>
      </xdr:grpSpPr>
      <xdr:graphicFrame macro="">
        <xdr:nvGraphicFramePr>
          <xdr:cNvPr id="3" name="Chart 2">
            <a:extLst>
              <a:ext uri="{FF2B5EF4-FFF2-40B4-BE49-F238E27FC236}">
                <a16:creationId xmlns:a16="http://schemas.microsoft.com/office/drawing/2014/main" id="{00000000-0008-0000-2000-000003000000}"/>
              </a:ext>
            </a:extLst>
          </xdr:cNvPr>
          <xdr:cNvGraphicFramePr/>
        </xdr:nvGraphicFramePr>
        <xdr:xfrm>
          <a:off x="9298303" y="1520189"/>
          <a:ext cx="6438901" cy="448246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2000-000004000000}"/>
              </a:ext>
            </a:extLst>
          </xdr:cNvPr>
          <xdr:cNvSpPr txBox="1"/>
        </xdr:nvSpPr>
        <xdr:spPr>
          <a:xfrm>
            <a:off x="9490379" y="4989083"/>
            <a:ext cx="6233160" cy="94566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n-US" sz="1000" b="0" i="0" baseline="0">
                <a:solidFill>
                  <a:sysClr val="windowText" lastClr="000000"/>
                </a:solidFill>
                <a:effectLst/>
                <a:latin typeface="+mn-lt"/>
                <a:ea typeface="+mn-ea"/>
                <a:cs typeface="+mn-cs"/>
              </a:rPr>
              <a:t>*Proportion of children who were NOT usually beside or carried by their mother when she cooked inside the home. **Insecticide-treated bed net. ***Information on immunizations was obtained either from the vaccination card or when there was no written record, from the respondent (mainly the mother). Polio0 is the Polio vaccination given at birth; Fully Immunized children received BCG, measles, and three doses each of DPT and polio vaccine (excluding polio vaccine given at birth).</a:t>
            </a:r>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15</xdr:col>
      <xdr:colOff>272143</xdr:colOff>
      <xdr:row>7</xdr:row>
      <xdr:rowOff>164101</xdr:rowOff>
    </xdr:from>
    <xdr:to>
      <xdr:col>27</xdr:col>
      <xdr:colOff>9102</xdr:colOff>
      <xdr:row>46</xdr:row>
      <xdr:rowOff>95250</xdr:rowOff>
    </xdr:to>
    <xdr:graphicFrame macro="">
      <xdr:nvGraphicFramePr>
        <xdr:cNvPr id="2" name="Chart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7</xdr:col>
      <xdr:colOff>504824</xdr:colOff>
      <xdr:row>7</xdr:row>
      <xdr:rowOff>10431</xdr:rowOff>
    </xdr:from>
    <xdr:to>
      <xdr:col>20</xdr:col>
      <xdr:colOff>353786</xdr:colOff>
      <xdr:row>33</xdr:row>
      <xdr:rowOff>122465</xdr:rowOff>
    </xdr:to>
    <xdr:graphicFrame macro="">
      <xdr:nvGraphicFramePr>
        <xdr:cNvPr id="5" name="Chart 4">
          <a:extLst>
            <a:ext uri="{FF2B5EF4-FFF2-40B4-BE49-F238E27FC236}">
              <a16:creationId xmlns:a16="http://schemas.microsoft.com/office/drawing/2014/main" id="{00000000-0008-0000-2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7</xdr:col>
      <xdr:colOff>437283</xdr:colOff>
      <xdr:row>0</xdr:row>
      <xdr:rowOff>147638</xdr:rowOff>
    </xdr:from>
    <xdr:to>
      <xdr:col>15</xdr:col>
      <xdr:colOff>410906</xdr:colOff>
      <xdr:row>18</xdr:row>
      <xdr:rowOff>192333</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408393</xdr:colOff>
      <xdr:row>20</xdr:row>
      <xdr:rowOff>159091</xdr:rowOff>
    </xdr:from>
    <xdr:to>
      <xdr:col>21</xdr:col>
      <xdr:colOff>255127</xdr:colOff>
      <xdr:row>42</xdr:row>
      <xdr:rowOff>146971</xdr:rowOff>
    </xdr:to>
    <xdr:graphicFrame macro="">
      <xdr:nvGraphicFramePr>
        <xdr:cNvPr id="4" name="Chart 3">
          <a:extLst>
            <a:ext uri="{FF2B5EF4-FFF2-40B4-BE49-F238E27FC236}">
              <a16:creationId xmlns:a16="http://schemas.microsoft.com/office/drawing/2014/main" id="{6AE4E2A9-23A9-9840-A094-35CFAB5160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0.41306</cdr:x>
      <cdr:y>0.11256</cdr:y>
    </cdr:from>
    <cdr:to>
      <cdr:x>0.98182</cdr:x>
      <cdr:y>0.19564</cdr:y>
    </cdr:to>
    <cdr:sp macro="" textlink="">
      <cdr:nvSpPr>
        <cdr:cNvPr id="2" name="TextBox 1"/>
        <cdr:cNvSpPr txBox="1"/>
      </cdr:nvSpPr>
      <cdr:spPr>
        <a:xfrm xmlns:a="http://schemas.openxmlformats.org/drawingml/2006/main">
          <a:off x="1990742" y="372743"/>
          <a:ext cx="2741161" cy="275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Very low              Low                   Missing</a:t>
          </a:r>
        </a:p>
      </cdr:txBody>
    </cdr:sp>
  </cdr:relSizeAnchor>
</c:userShapes>
</file>

<file path=xl/drawings/drawing36.xml><?xml version="1.0" encoding="utf-8"?>
<xdr:wsDr xmlns:xdr="http://schemas.openxmlformats.org/drawingml/2006/spreadsheetDrawing" xmlns:a="http://schemas.openxmlformats.org/drawingml/2006/main">
  <xdr:twoCellAnchor>
    <xdr:from>
      <xdr:col>7</xdr:col>
      <xdr:colOff>449036</xdr:colOff>
      <xdr:row>19</xdr:row>
      <xdr:rowOff>1</xdr:rowOff>
    </xdr:from>
    <xdr:to>
      <xdr:col>19</xdr:col>
      <xdr:colOff>454974</xdr:colOff>
      <xdr:row>50</xdr:row>
      <xdr:rowOff>13608</xdr:rowOff>
    </xdr:to>
    <xdr:graphicFrame macro="">
      <xdr:nvGraphicFramePr>
        <xdr:cNvPr id="3" name="Chart 2">
          <a:extLst>
            <a:ext uri="{FF2B5EF4-FFF2-40B4-BE49-F238E27FC236}">
              <a16:creationId xmlns:a16="http://schemas.microsoft.com/office/drawing/2014/main" id="{00000000-0008-0000-2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11</xdr:col>
      <xdr:colOff>130969</xdr:colOff>
      <xdr:row>9</xdr:row>
      <xdr:rowOff>83740</xdr:rowOff>
    </xdr:from>
    <xdr:to>
      <xdr:col>25</xdr:col>
      <xdr:colOff>328084</xdr:colOff>
      <xdr:row>49</xdr:row>
      <xdr:rowOff>137583</xdr:rowOff>
    </xdr:to>
    <xdr:graphicFrame macro="">
      <xdr:nvGraphicFramePr>
        <xdr:cNvPr id="3" name="Chart 2">
          <a:extLst>
            <a:ext uri="{FF2B5EF4-FFF2-40B4-BE49-F238E27FC236}">
              <a16:creationId xmlns:a16="http://schemas.microsoft.com/office/drawing/2014/main" id="{00353AE7-852F-481F-B4CB-76A0F579E9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10</xdr:col>
      <xdr:colOff>529168</xdr:colOff>
      <xdr:row>9</xdr:row>
      <xdr:rowOff>19051</xdr:rowOff>
    </xdr:from>
    <xdr:to>
      <xdr:col>23</xdr:col>
      <xdr:colOff>144992</xdr:colOff>
      <xdr:row>37</xdr:row>
      <xdr:rowOff>116415</xdr:rowOff>
    </xdr:to>
    <xdr:graphicFrame macro="">
      <xdr:nvGraphicFramePr>
        <xdr:cNvPr id="2" name="Chart 1">
          <a:extLst>
            <a:ext uri="{FF2B5EF4-FFF2-40B4-BE49-F238E27FC236}">
              <a16:creationId xmlns:a16="http://schemas.microsoft.com/office/drawing/2014/main" id="{ACE6B1CF-DC63-4781-80A0-36CFF3C481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11</xdr:col>
      <xdr:colOff>539750</xdr:colOff>
      <xdr:row>10</xdr:row>
      <xdr:rowOff>0</xdr:rowOff>
    </xdr:from>
    <xdr:to>
      <xdr:col>27</xdr:col>
      <xdr:colOff>127000</xdr:colOff>
      <xdr:row>48</xdr:row>
      <xdr:rowOff>177800</xdr:rowOff>
    </xdr:to>
    <xdr:graphicFrame macro="">
      <xdr:nvGraphicFramePr>
        <xdr:cNvPr id="2" name="Chart 1">
          <a:extLst>
            <a:ext uri="{FF2B5EF4-FFF2-40B4-BE49-F238E27FC236}">
              <a16:creationId xmlns:a16="http://schemas.microsoft.com/office/drawing/2014/main" id="{00000000-0008-0000-2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213923</xdr:colOff>
      <xdr:row>3</xdr:row>
      <xdr:rowOff>118354</xdr:rowOff>
    </xdr:from>
    <xdr:to>
      <xdr:col>18</xdr:col>
      <xdr:colOff>568746</xdr:colOff>
      <xdr:row>24</xdr:row>
      <xdr:rowOff>61331</xdr:rowOff>
    </xdr:to>
    <xdr:grpSp>
      <xdr:nvGrpSpPr>
        <xdr:cNvPr id="24" name="Group 23">
          <a:extLst>
            <a:ext uri="{FF2B5EF4-FFF2-40B4-BE49-F238E27FC236}">
              <a16:creationId xmlns:a16="http://schemas.microsoft.com/office/drawing/2014/main" id="{00000000-0008-0000-0200-000018000000}"/>
            </a:ext>
          </a:extLst>
        </xdr:cNvPr>
        <xdr:cNvGrpSpPr/>
      </xdr:nvGrpSpPr>
      <xdr:grpSpPr>
        <a:xfrm>
          <a:off x="4595423" y="725573"/>
          <a:ext cx="6188886" cy="4193508"/>
          <a:chOff x="4794280" y="713700"/>
          <a:chExt cx="6466349" cy="4111236"/>
        </a:xfrm>
      </xdr:grpSpPr>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4794280" y="713700"/>
          <a:ext cx="3215665" cy="4102577"/>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22" name="Group 21">
            <a:extLst>
              <a:ext uri="{FF2B5EF4-FFF2-40B4-BE49-F238E27FC236}">
                <a16:creationId xmlns:a16="http://schemas.microsoft.com/office/drawing/2014/main" id="{00000000-0008-0000-0200-000016000000}"/>
              </a:ext>
            </a:extLst>
          </xdr:cNvPr>
          <xdr:cNvGrpSpPr/>
        </xdr:nvGrpSpPr>
        <xdr:grpSpPr>
          <a:xfrm>
            <a:off x="7707621" y="713700"/>
            <a:ext cx="3553008" cy="4111236"/>
            <a:chOff x="7779058" y="658138"/>
            <a:chExt cx="3553008" cy="4111236"/>
          </a:xfrm>
        </xdr:grpSpPr>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8116402" y="658138"/>
            <a:ext cx="3215664" cy="4111236"/>
          </xdr:xfrm>
          <a:graphic>
            <a:graphicData uri="http://schemas.openxmlformats.org/drawingml/2006/chart">
              <c:chart xmlns:c="http://schemas.openxmlformats.org/drawingml/2006/chart" xmlns:r="http://schemas.openxmlformats.org/officeDocument/2006/relationships" r:id="rId2"/>
            </a:graphicData>
          </a:graphic>
        </xdr:graphicFrame>
        <xdr:sp macro="" textlink="$A$3">
          <xdr:nvSpPr>
            <xdr:cNvPr id="5" name="TextBox 4">
              <a:extLst>
                <a:ext uri="{FF2B5EF4-FFF2-40B4-BE49-F238E27FC236}">
                  <a16:creationId xmlns:a16="http://schemas.microsoft.com/office/drawing/2014/main" id="{00000000-0008-0000-0200-000005000000}"/>
                </a:ext>
              </a:extLst>
            </xdr:cNvPr>
            <xdr:cNvSpPr txBox="1"/>
          </xdr:nvSpPr>
          <xdr:spPr>
            <a:xfrm>
              <a:off x="7873071" y="3977409"/>
              <a:ext cx="410175" cy="207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05A39F8F-FCC6-46D0-BAED-A12BF32056C1}" type="TxLink">
                <a:rPr lang="en-US" sz="900" b="0" i="0" u="none" strike="noStrike">
                  <a:solidFill>
                    <a:srgbClr val="000000"/>
                  </a:solidFill>
                  <a:latin typeface="Calibri"/>
                  <a:cs typeface="Calibri"/>
                </a:rPr>
                <a:pPr algn="ctr"/>
                <a:t>&lt;5</a:t>
              </a:fld>
              <a:endParaRPr lang="en-US" sz="900"/>
            </a:p>
          </xdr:txBody>
        </xdr:sp>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7872144" y="3762374"/>
              <a:ext cx="412030" cy="205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t>5-9</a:t>
              </a:r>
            </a:p>
          </xdr:txBody>
        </xdr:sp>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7848331" y="3580533"/>
              <a:ext cx="507280" cy="267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t>10-14</a:t>
              </a:r>
            </a:p>
          </xdr:txBody>
        </xdr:sp>
        <xdr:sp macro="" textlink="$A$6">
          <xdr:nvSpPr>
            <xdr:cNvPr id="8" name="TextBox 7">
              <a:extLst>
                <a:ext uri="{FF2B5EF4-FFF2-40B4-BE49-F238E27FC236}">
                  <a16:creationId xmlns:a16="http://schemas.microsoft.com/office/drawing/2014/main" id="{00000000-0008-0000-0200-000008000000}"/>
                </a:ext>
              </a:extLst>
            </xdr:cNvPr>
            <xdr:cNvSpPr txBox="1"/>
          </xdr:nvSpPr>
          <xdr:spPr>
            <a:xfrm>
              <a:off x="7862556" y="3392611"/>
              <a:ext cx="478829" cy="213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65A870F-F3FE-41BC-8A74-C74DD0812981}" type="TxLink">
                <a:rPr lang="en-US" sz="900" b="0" i="0" u="none" strike="noStrike">
                  <a:solidFill>
                    <a:srgbClr val="000000"/>
                  </a:solidFill>
                  <a:latin typeface="Calibri"/>
                  <a:cs typeface="Calibri"/>
                </a:rPr>
                <a:pPr algn="ctr"/>
                <a:t>15-19</a:t>
              </a:fld>
              <a:endParaRPr lang="en-US" sz="900"/>
            </a:p>
          </xdr:txBody>
        </xdr:sp>
        <xdr:sp macro="" textlink="$A$7">
          <xdr:nvSpPr>
            <xdr:cNvPr id="9" name="TextBox 8">
              <a:extLst>
                <a:ext uri="{FF2B5EF4-FFF2-40B4-BE49-F238E27FC236}">
                  <a16:creationId xmlns:a16="http://schemas.microsoft.com/office/drawing/2014/main" id="{00000000-0008-0000-0200-000009000000}"/>
                </a:ext>
              </a:extLst>
            </xdr:cNvPr>
            <xdr:cNvSpPr txBox="1"/>
          </xdr:nvSpPr>
          <xdr:spPr>
            <a:xfrm>
              <a:off x="7874309" y="3200977"/>
              <a:ext cx="455324" cy="1984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A5789C3-B0FE-4971-B4DD-F58141275D70}" type="TxLink">
                <a:rPr lang="en-US" sz="900" b="0" i="0" u="none" strike="noStrike">
                  <a:solidFill>
                    <a:srgbClr val="000000"/>
                  </a:solidFill>
                  <a:latin typeface="Calibri"/>
                  <a:cs typeface="Calibri"/>
                </a:rPr>
                <a:pPr algn="ctr"/>
                <a:t>20-24</a:t>
              </a:fld>
              <a:endParaRPr lang="en-US" sz="900"/>
            </a:p>
          </xdr:txBody>
        </xdr:sp>
        <xdr:sp macro="" textlink="$A$8">
          <xdr:nvSpPr>
            <xdr:cNvPr id="10" name="TextBox 9">
              <a:extLst>
                <a:ext uri="{FF2B5EF4-FFF2-40B4-BE49-F238E27FC236}">
                  <a16:creationId xmlns:a16="http://schemas.microsoft.com/office/drawing/2014/main" id="{00000000-0008-0000-0200-00000A000000}"/>
                </a:ext>
              </a:extLst>
            </xdr:cNvPr>
            <xdr:cNvSpPr txBox="1"/>
          </xdr:nvSpPr>
          <xdr:spPr>
            <a:xfrm>
              <a:off x="7856062" y="3031611"/>
              <a:ext cx="491818" cy="181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9810B98-C8B9-4D6D-95A6-5251E46CC867}" type="TxLink">
                <a:rPr lang="en-US" sz="900" b="0" i="0" u="none" strike="noStrike">
                  <a:solidFill>
                    <a:srgbClr val="000000"/>
                  </a:solidFill>
                  <a:latin typeface="Calibri"/>
                  <a:cs typeface="Calibri"/>
                </a:rPr>
                <a:pPr algn="ctr"/>
                <a:t>25-29</a:t>
              </a:fld>
              <a:endParaRPr lang="en-US" sz="900"/>
            </a:p>
          </xdr:txBody>
        </xdr:sp>
        <xdr:sp macro="" textlink="$A$9">
          <xdr:nvSpPr>
            <xdr:cNvPr id="11" name="TextBox 10">
              <a:extLst>
                <a:ext uri="{FF2B5EF4-FFF2-40B4-BE49-F238E27FC236}">
                  <a16:creationId xmlns:a16="http://schemas.microsoft.com/office/drawing/2014/main" id="{00000000-0008-0000-0200-00000B000000}"/>
                </a:ext>
              </a:extLst>
            </xdr:cNvPr>
            <xdr:cNvSpPr txBox="1"/>
          </xdr:nvSpPr>
          <xdr:spPr>
            <a:xfrm>
              <a:off x="7853897" y="2857294"/>
              <a:ext cx="472643" cy="189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EED391B0-C4EC-4152-A882-BA8F0FF96772}" type="TxLink">
                <a:rPr lang="en-US" sz="900" b="0" i="0" u="none" strike="noStrike">
                  <a:solidFill>
                    <a:srgbClr val="000000"/>
                  </a:solidFill>
                  <a:latin typeface="Calibri"/>
                  <a:cs typeface="Calibri"/>
                </a:rPr>
                <a:pPr algn="ctr"/>
                <a:t>30-34</a:t>
              </a:fld>
              <a:endParaRPr lang="en-US" sz="900"/>
            </a:p>
          </xdr:txBody>
        </xdr:sp>
        <xdr:sp macro="" textlink="$A$10">
          <xdr:nvSpPr>
            <xdr:cNvPr id="12" name="TextBox 11">
              <a:extLst>
                <a:ext uri="{FF2B5EF4-FFF2-40B4-BE49-F238E27FC236}">
                  <a16:creationId xmlns:a16="http://schemas.microsoft.com/office/drawing/2014/main" id="{00000000-0008-0000-0200-00000C000000}"/>
                </a:ext>
              </a:extLst>
            </xdr:cNvPr>
            <xdr:cNvSpPr txBox="1"/>
          </xdr:nvSpPr>
          <xdr:spPr>
            <a:xfrm>
              <a:off x="7852661" y="2655764"/>
              <a:ext cx="498620" cy="259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2E39920-22E5-499A-966B-CB66A98BA035}" type="TxLink">
                <a:rPr lang="en-US" sz="900" b="0" i="0" u="none" strike="noStrike">
                  <a:solidFill>
                    <a:srgbClr val="000000"/>
                  </a:solidFill>
                  <a:latin typeface="Calibri"/>
                  <a:cs typeface="Calibri"/>
                </a:rPr>
                <a:pPr algn="ctr"/>
                <a:t>35-39</a:t>
              </a:fld>
              <a:endParaRPr lang="en-US" sz="900"/>
            </a:p>
          </xdr:txBody>
        </xdr:sp>
        <xdr:sp macro="" textlink="$A$11">
          <xdr:nvSpPr>
            <xdr:cNvPr id="13" name="TextBox 12">
              <a:extLst>
                <a:ext uri="{FF2B5EF4-FFF2-40B4-BE49-F238E27FC236}">
                  <a16:creationId xmlns:a16="http://schemas.microsoft.com/office/drawing/2014/main" id="{00000000-0008-0000-0200-00000D000000}"/>
                </a:ext>
              </a:extLst>
            </xdr:cNvPr>
            <xdr:cNvSpPr txBox="1"/>
          </xdr:nvSpPr>
          <xdr:spPr>
            <a:xfrm>
              <a:off x="7848331" y="2465986"/>
              <a:ext cx="507279" cy="189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667C794-F373-4AAF-A946-96C0AEFB723B}" type="TxLink">
                <a:rPr lang="en-US" sz="900" b="0" i="0" u="none" strike="noStrike">
                  <a:solidFill>
                    <a:srgbClr val="000000"/>
                  </a:solidFill>
                  <a:latin typeface="Calibri"/>
                  <a:cs typeface="Calibri"/>
                </a:rPr>
                <a:pPr algn="ctr"/>
                <a:t>40-44</a:t>
              </a:fld>
              <a:endParaRPr lang="en-US" sz="900"/>
            </a:p>
          </xdr:txBody>
        </xdr:sp>
        <xdr:sp macro="" textlink="$A$12">
          <xdr:nvSpPr>
            <xdr:cNvPr id="14" name="TextBox 13">
              <a:extLst>
                <a:ext uri="{FF2B5EF4-FFF2-40B4-BE49-F238E27FC236}">
                  <a16:creationId xmlns:a16="http://schemas.microsoft.com/office/drawing/2014/main" id="{00000000-0008-0000-0200-00000E000000}"/>
                </a:ext>
              </a:extLst>
            </xdr:cNvPr>
            <xdr:cNvSpPr txBox="1"/>
          </xdr:nvSpPr>
          <xdr:spPr>
            <a:xfrm>
              <a:off x="7826684" y="2307132"/>
              <a:ext cx="550574" cy="16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FEE4634-991B-4C90-90B5-E22A8631DED3}" type="TxLink">
                <a:rPr lang="en-US" sz="900" b="0" i="0" u="none" strike="noStrike">
                  <a:solidFill>
                    <a:srgbClr val="000000"/>
                  </a:solidFill>
                  <a:latin typeface="Calibri"/>
                  <a:cs typeface="Calibri"/>
                </a:rPr>
                <a:pPr algn="ctr"/>
                <a:t>45-49</a:t>
              </a:fld>
              <a:endParaRPr lang="en-US" sz="900"/>
            </a:p>
          </xdr:txBody>
        </xdr:sp>
        <xdr:sp macro="" textlink="$A$13">
          <xdr:nvSpPr>
            <xdr:cNvPr id="15" name="TextBox 14">
              <a:extLst>
                <a:ext uri="{FF2B5EF4-FFF2-40B4-BE49-F238E27FC236}">
                  <a16:creationId xmlns:a16="http://schemas.microsoft.com/office/drawing/2014/main" id="{00000000-0008-0000-0200-00000F000000}"/>
                </a:ext>
              </a:extLst>
            </xdr:cNvPr>
            <xdr:cNvSpPr txBox="1"/>
          </xdr:nvSpPr>
          <xdr:spPr>
            <a:xfrm>
              <a:off x="7874309" y="2088284"/>
              <a:ext cx="455324" cy="241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22BF197-BA17-4C18-BC89-4AF33B4AFF7F}" type="TxLink">
                <a:rPr lang="en-US" sz="900" b="0" i="0" u="none" strike="noStrike">
                  <a:solidFill>
                    <a:srgbClr val="000000"/>
                  </a:solidFill>
                  <a:latin typeface="Calibri"/>
                  <a:cs typeface="Calibri"/>
                </a:rPr>
                <a:pPr algn="ctr"/>
                <a:t>50-54</a:t>
              </a:fld>
              <a:endParaRPr lang="en-US" sz="900"/>
            </a:p>
          </xdr:txBody>
        </xdr:sp>
        <xdr:sp macro="" textlink="$A$14">
          <xdr:nvSpPr>
            <xdr:cNvPr id="16" name="TextBox 15">
              <a:extLst>
                <a:ext uri="{FF2B5EF4-FFF2-40B4-BE49-F238E27FC236}">
                  <a16:creationId xmlns:a16="http://schemas.microsoft.com/office/drawing/2014/main" id="{00000000-0008-0000-0200-000010000000}"/>
                </a:ext>
              </a:extLst>
            </xdr:cNvPr>
            <xdr:cNvSpPr txBox="1"/>
          </xdr:nvSpPr>
          <xdr:spPr>
            <a:xfrm>
              <a:off x="7874308" y="1907165"/>
              <a:ext cx="455325" cy="215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F3FC569-D808-4717-AEC7-4DF3CB300115}" type="TxLink">
                <a:rPr lang="en-US" sz="900" b="0" i="0" u="none" strike="noStrike">
                  <a:solidFill>
                    <a:srgbClr val="000000"/>
                  </a:solidFill>
                  <a:latin typeface="Calibri"/>
                  <a:cs typeface="Calibri"/>
                </a:rPr>
                <a:pPr algn="ctr"/>
                <a:t>55-59</a:t>
              </a:fld>
              <a:endParaRPr lang="en-US" sz="900"/>
            </a:p>
          </xdr:txBody>
        </xdr:sp>
        <xdr:sp macro="" textlink="$A$15">
          <xdr:nvSpPr>
            <xdr:cNvPr id="17" name="TextBox 16">
              <a:extLst>
                <a:ext uri="{FF2B5EF4-FFF2-40B4-BE49-F238E27FC236}">
                  <a16:creationId xmlns:a16="http://schemas.microsoft.com/office/drawing/2014/main" id="{00000000-0008-0000-0200-000011000000}"/>
                </a:ext>
              </a:extLst>
            </xdr:cNvPr>
            <xdr:cNvSpPr txBox="1"/>
          </xdr:nvSpPr>
          <xdr:spPr>
            <a:xfrm>
              <a:off x="7779058" y="1717386"/>
              <a:ext cx="645825" cy="266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A90A7957-5C86-469C-8002-EC5F28096F13}" type="TxLink">
                <a:rPr lang="en-US" sz="900" b="0" i="0" u="none" strike="noStrike">
                  <a:solidFill>
                    <a:srgbClr val="000000"/>
                  </a:solidFill>
                  <a:latin typeface="Calibri"/>
                  <a:cs typeface="Calibri"/>
                </a:rPr>
                <a:pPr algn="ctr"/>
                <a:t>60-64</a:t>
              </a:fld>
              <a:endParaRPr lang="en-US" sz="900"/>
            </a:p>
          </xdr:txBody>
        </xdr:sp>
        <xdr:sp macro="" textlink="$A$16">
          <xdr:nvSpPr>
            <xdr:cNvPr id="18" name="TextBox 17">
              <a:extLst>
                <a:ext uri="{FF2B5EF4-FFF2-40B4-BE49-F238E27FC236}">
                  <a16:creationId xmlns:a16="http://schemas.microsoft.com/office/drawing/2014/main" id="{00000000-0008-0000-0200-000012000000}"/>
                </a:ext>
              </a:extLst>
            </xdr:cNvPr>
            <xdr:cNvSpPr txBox="1"/>
          </xdr:nvSpPr>
          <xdr:spPr>
            <a:xfrm>
              <a:off x="7859464" y="1544926"/>
              <a:ext cx="485014" cy="215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9611157A-F7C5-4431-8705-0DCC68C914F0}" type="TxLink">
                <a:rPr lang="en-US" sz="900" b="0" i="0" u="none" strike="noStrike">
                  <a:solidFill>
                    <a:srgbClr val="000000"/>
                  </a:solidFill>
                  <a:latin typeface="Calibri"/>
                  <a:cs typeface="Calibri"/>
                </a:rPr>
                <a:pPr algn="ctr"/>
                <a:t>65-69</a:t>
              </a:fld>
              <a:endParaRPr lang="en-US" sz="900"/>
            </a:p>
          </xdr:txBody>
        </xdr:sp>
        <xdr:sp macro="" textlink="$A$17">
          <xdr:nvSpPr>
            <xdr:cNvPr id="19" name="TextBox 18">
              <a:extLst>
                <a:ext uri="{FF2B5EF4-FFF2-40B4-BE49-F238E27FC236}">
                  <a16:creationId xmlns:a16="http://schemas.microsoft.com/office/drawing/2014/main" id="{00000000-0008-0000-0200-000013000000}"/>
                </a:ext>
              </a:extLst>
            </xdr:cNvPr>
            <xdr:cNvSpPr txBox="1"/>
          </xdr:nvSpPr>
          <xdr:spPr>
            <a:xfrm>
              <a:off x="7822354" y="1355147"/>
              <a:ext cx="559234" cy="207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97893BD4-4A41-480E-A60A-155D4A47E3A7}" type="TxLink">
                <a:rPr lang="en-US" sz="900" b="0" i="0" u="none" strike="noStrike">
                  <a:solidFill>
                    <a:srgbClr val="000000"/>
                  </a:solidFill>
                  <a:latin typeface="Calibri"/>
                  <a:cs typeface="Calibri"/>
                </a:rPr>
                <a:pPr algn="ctr"/>
                <a:t>70-74</a:t>
              </a:fld>
              <a:endParaRPr lang="en-US" sz="900"/>
            </a:p>
          </xdr:txBody>
        </xdr:sp>
        <xdr:sp macro="" textlink="$A$18">
          <xdr:nvSpPr>
            <xdr:cNvPr id="20" name="TextBox 19">
              <a:extLst>
                <a:ext uri="{FF2B5EF4-FFF2-40B4-BE49-F238E27FC236}">
                  <a16:creationId xmlns:a16="http://schemas.microsoft.com/office/drawing/2014/main" id="{00000000-0008-0000-0200-000014000000}"/>
                </a:ext>
              </a:extLst>
            </xdr:cNvPr>
            <xdr:cNvSpPr txBox="1"/>
          </xdr:nvSpPr>
          <xdr:spPr>
            <a:xfrm>
              <a:off x="7869669" y="1156711"/>
              <a:ext cx="464603" cy="232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122ED211-65E7-46FB-94CD-EE87329FD827}" type="TxLink">
                <a:rPr lang="en-US" sz="900" b="0" i="0" u="none" strike="noStrike">
                  <a:solidFill>
                    <a:srgbClr val="000000"/>
                  </a:solidFill>
                  <a:latin typeface="Calibri"/>
                  <a:cs typeface="Calibri"/>
                </a:rPr>
                <a:pPr algn="ctr"/>
                <a:t>75-79</a:t>
              </a:fld>
              <a:endParaRPr lang="en-US" sz="900"/>
            </a:p>
          </xdr:txBody>
        </xdr:sp>
        <xdr:sp macro="" textlink="$A$19">
          <xdr:nvSpPr>
            <xdr:cNvPr id="21" name="TextBox 20">
              <a:extLst>
                <a:ext uri="{FF2B5EF4-FFF2-40B4-BE49-F238E27FC236}">
                  <a16:creationId xmlns:a16="http://schemas.microsoft.com/office/drawing/2014/main" id="{00000000-0008-0000-0200-000015000000}"/>
                </a:ext>
              </a:extLst>
            </xdr:cNvPr>
            <xdr:cNvSpPr txBox="1"/>
          </xdr:nvSpPr>
          <xdr:spPr>
            <a:xfrm>
              <a:off x="7890080" y="992189"/>
              <a:ext cx="423782" cy="173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44E86AF2-DBAA-45F5-941D-1438C0BCCC24}" type="TxLink">
                <a:rPr lang="en-US" sz="900" b="0" i="0" u="none" strike="noStrike">
                  <a:solidFill>
                    <a:srgbClr val="000000"/>
                  </a:solidFill>
                  <a:latin typeface="Calibri"/>
                  <a:cs typeface="Calibri"/>
                </a:rPr>
                <a:pPr algn="ctr"/>
                <a:t>≥80</a:t>
              </a:fld>
              <a:endParaRPr lang="en-US" sz="900"/>
            </a:p>
          </xdr:txBody>
        </xdr:sp>
      </xdr:grpSp>
    </xdr:grpSp>
    <xdr:clientData/>
  </xdr:twoCellAnchor>
</xdr:wsDr>
</file>

<file path=xl/drawings/drawing40.xml><?xml version="1.0" encoding="utf-8"?>
<xdr:wsDr xmlns:xdr="http://schemas.openxmlformats.org/drawingml/2006/spreadsheetDrawing" xmlns:a="http://schemas.openxmlformats.org/drawingml/2006/main">
  <xdr:twoCellAnchor>
    <xdr:from>
      <xdr:col>14</xdr:col>
      <xdr:colOff>435428</xdr:colOff>
      <xdr:row>4</xdr:row>
      <xdr:rowOff>27214</xdr:rowOff>
    </xdr:from>
    <xdr:to>
      <xdr:col>25</xdr:col>
      <xdr:colOff>285750</xdr:colOff>
      <xdr:row>39</xdr:row>
      <xdr:rowOff>10583</xdr:rowOff>
    </xdr:to>
    <xdr:graphicFrame macro="">
      <xdr:nvGraphicFramePr>
        <xdr:cNvPr id="2" name="Chart 1">
          <a:extLst>
            <a:ext uri="{FF2B5EF4-FFF2-40B4-BE49-F238E27FC236}">
              <a16:creationId xmlns:a16="http://schemas.microsoft.com/office/drawing/2014/main" id="{AEA141B8-3059-473D-8204-71B35280B6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49893</xdr:colOff>
      <xdr:row>23</xdr:row>
      <xdr:rowOff>112597</xdr:rowOff>
    </xdr:from>
    <xdr:to>
      <xdr:col>14</xdr:col>
      <xdr:colOff>444500</xdr:colOff>
      <xdr:row>51</xdr:row>
      <xdr:rowOff>31750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0.19878</cdr:x>
      <cdr:y>0.01779</cdr:y>
    </cdr:from>
    <cdr:to>
      <cdr:x>0.92795</cdr:x>
      <cdr:y>0.10374</cdr:y>
    </cdr:to>
    <cdr:sp macro="" textlink="">
      <cdr:nvSpPr>
        <cdr:cNvPr id="2" name="TextBox 1"/>
        <cdr:cNvSpPr txBox="1"/>
      </cdr:nvSpPr>
      <cdr:spPr>
        <a:xfrm xmlns:a="http://schemas.openxmlformats.org/drawingml/2006/main">
          <a:off x="727076" y="66409"/>
          <a:ext cx="2666999" cy="3209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a:t>Title - YEAR</a:t>
          </a:r>
          <a:r>
            <a:rPr lang="en-US" sz="1100" baseline="0"/>
            <a:t> Data Source</a:t>
          </a:r>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396875</xdr:colOff>
      <xdr:row>3</xdr:row>
      <xdr:rowOff>41274</xdr:rowOff>
    </xdr:from>
    <xdr:to>
      <xdr:col>10</xdr:col>
      <xdr:colOff>177800</xdr:colOff>
      <xdr:row>19</xdr:row>
      <xdr:rowOff>158749</xdr:rowOff>
    </xdr:to>
    <xdr:grpSp>
      <xdr:nvGrpSpPr>
        <xdr:cNvPr id="4" name="Group 3">
          <a:extLst>
            <a:ext uri="{FF2B5EF4-FFF2-40B4-BE49-F238E27FC236}">
              <a16:creationId xmlns:a16="http://schemas.microsoft.com/office/drawing/2014/main" id="{16313ADD-C7AE-D508-A598-AB20BBBD6784}"/>
            </a:ext>
          </a:extLst>
        </xdr:cNvPr>
        <xdr:cNvGrpSpPr/>
      </xdr:nvGrpSpPr>
      <xdr:grpSpPr>
        <a:xfrm>
          <a:off x="2242344" y="612774"/>
          <a:ext cx="4031456" cy="3165475"/>
          <a:chOff x="2225675" y="593724"/>
          <a:chExt cx="4048125" cy="3063875"/>
        </a:xfrm>
      </xdr:grpSpPr>
      <xdr:graphicFrame macro="">
        <xdr:nvGraphicFramePr>
          <xdr:cNvPr id="2" name="Chart 1">
            <a:extLst>
              <a:ext uri="{FF2B5EF4-FFF2-40B4-BE49-F238E27FC236}">
                <a16:creationId xmlns:a16="http://schemas.microsoft.com/office/drawing/2014/main" id="{75DFC373-3A40-4E89-B013-8838FCAE1696}"/>
              </a:ext>
            </a:extLst>
          </xdr:cNvPr>
          <xdr:cNvGraphicFramePr/>
        </xdr:nvGraphicFramePr>
        <xdr:xfrm>
          <a:off x="2225675" y="593724"/>
          <a:ext cx="4048125" cy="3063875"/>
        </xdr:xfrm>
        <a:graphic>
          <a:graphicData uri="http://schemas.openxmlformats.org/drawingml/2006/chart">
            <c:chart xmlns:c="http://schemas.openxmlformats.org/drawingml/2006/chart" xmlns:r="http://schemas.openxmlformats.org/officeDocument/2006/relationships" r:id="rId1"/>
          </a:graphicData>
        </a:graphic>
      </xdr:graphicFrame>
      <xdr:sp macro="" textlink="$B$1">
        <xdr:nvSpPr>
          <xdr:cNvPr id="3" name="TextBox 2">
            <a:extLst>
              <a:ext uri="{FF2B5EF4-FFF2-40B4-BE49-F238E27FC236}">
                <a16:creationId xmlns:a16="http://schemas.microsoft.com/office/drawing/2014/main" id="{99E97BF5-A9F2-458A-9292-20D98821BB6C}"/>
              </a:ext>
            </a:extLst>
          </xdr:cNvPr>
          <xdr:cNvSpPr txBox="1"/>
        </xdr:nvSpPr>
        <xdr:spPr>
          <a:xfrm>
            <a:off x="3587750" y="717550"/>
            <a:ext cx="1327150"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5E6C6FC-6BA7-4098-8193-03DE898F9B95}" type="TxLink">
              <a:rPr lang="en-US" sz="1100" b="0" i="0" u="none" strike="noStrike">
                <a:solidFill>
                  <a:schemeClr val="bg2">
                    <a:lumMod val="50000"/>
                  </a:schemeClr>
                </a:solidFill>
                <a:latin typeface="Calibri"/>
                <a:cs typeface="Calibri"/>
              </a:rPr>
              <a:pPr algn="ctr"/>
              <a:t>Live births</a:t>
            </a:fld>
            <a:endParaRPr lang="en-US" sz="1100">
              <a:solidFill>
                <a:schemeClr val="bg2">
                  <a:lumMod val="50000"/>
                </a:schemeClr>
              </a:solidFill>
            </a:endParaRPr>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0.36784</cdr:x>
      <cdr:y>0.67462</cdr:y>
    </cdr:from>
    <cdr:to>
      <cdr:x>0.6549</cdr:x>
      <cdr:y>0.75752</cdr:y>
    </cdr:to>
    <cdr:sp macro="" textlink="'5_birthsall'!$C$1">
      <cdr:nvSpPr>
        <cdr:cNvPr id="2" name="TextBox 1">
          <a:extLst xmlns:a="http://schemas.openxmlformats.org/drawingml/2006/main">
            <a:ext uri="{FF2B5EF4-FFF2-40B4-BE49-F238E27FC236}">
              <a16:creationId xmlns:a16="http://schemas.microsoft.com/office/drawing/2014/main" id="{D50FABCC-1266-4E31-AC66-E06F42F522AD}"/>
            </a:ext>
          </a:extLst>
        </cdr:cNvPr>
        <cdr:cNvSpPr txBox="1"/>
      </cdr:nvSpPr>
      <cdr:spPr>
        <a:xfrm xmlns:a="http://schemas.openxmlformats.org/drawingml/2006/main">
          <a:off x="1489057" y="2066938"/>
          <a:ext cx="1162055" cy="253996"/>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pPr algn="ctr"/>
          <a:fld id="{EECCE8E1-8030-4EC0-B777-4C104F326B05}" type="TxLink">
            <a:rPr lang="en-US" sz="1100" b="0" i="0" u="none" strike="noStrike">
              <a:solidFill>
                <a:schemeClr val="accent3">
                  <a:lumMod val="50000"/>
                </a:schemeClr>
              </a:solidFill>
              <a:latin typeface="Calibri"/>
              <a:cs typeface="Calibri"/>
            </a:rPr>
            <a:pPr algn="ctr"/>
            <a:t>Stillbirths</a:t>
          </a:fld>
          <a:endParaRPr lang="en-US" sz="1100">
            <a:solidFill>
              <a:schemeClr val="accent3">
                <a:lumMod val="50000"/>
              </a:schemeClr>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275167</xdr:colOff>
      <xdr:row>1</xdr:row>
      <xdr:rowOff>106538</xdr:rowOff>
    </xdr:from>
    <xdr:to>
      <xdr:col>14</xdr:col>
      <xdr:colOff>119944</xdr:colOff>
      <xdr:row>24</xdr:row>
      <xdr:rowOff>134054</xdr:rowOff>
    </xdr:to>
    <xdr:graphicFrame macro="">
      <xdr:nvGraphicFramePr>
        <xdr:cNvPr id="3" name="Chart 2">
          <a:extLst>
            <a:ext uri="{FF2B5EF4-FFF2-40B4-BE49-F238E27FC236}">
              <a16:creationId xmlns:a16="http://schemas.microsoft.com/office/drawing/2014/main" id="{B3EF1DC5-5B02-3939-9B82-2196366BC2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ma.williams/Dropbox%20(Personal)/Dropbox%20(Personal)/COMSA%20(1)/REPORT/March30,2020/Results/Births%20and%20Deaths/indicators_2020%2005%2010%20(weight)_e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Williams/Dropbox/COMSA/PUBLICATION/Brochures%20and%20Briefers/COMSA_2019MortalityReport_brochu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mma.williams/Dropbox%20(Personal)/Dropbox%20(Personal)/COMSA%20(1)/REPORT/March30,2020/Results/Mortality%20and%20VASA/SA%20results_May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mma.williams/Dropbox%20(Personal)/Dropbox%20(Personal)/COMSA%20(1)/REPORT/March30,2020/Results/Births%20and%20Deaths/indicators_2020%2005%2010%20(weigh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 #"/>
      <sheetName val="HH"/>
      <sheetName val="Pop"/>
      <sheetName val="pop_agesex"/>
      <sheetName val="Preg_age-gest"/>
      <sheetName val="Birth"/>
      <sheetName val="B_Age"/>
      <sheetName val="B_Place"/>
      <sheetName val="Stb place"/>
      <sheetName val="B_Sex"/>
      <sheetName val="B_Card"/>
      <sheetName val="BW_all"/>
      <sheetName val="BW_card"/>
      <sheetName val="Death"/>
      <sheetName val="D_age"/>
      <sheetName val="D_sex"/>
      <sheetName val="D_sex-age"/>
      <sheetName val="D_Place"/>
      <sheetName val="D_Place-Age"/>
      <sheetName val="PRD"/>
      <sheetName val="PRD place"/>
      <sheetName val="death_VA"/>
      <sheetName val="tab death_va"/>
      <sheetName val="CRVS"/>
      <sheetName val="Missing info"/>
      <sheetName val="Endline assessment"/>
      <sheetName val="CSA"/>
    </sheetNames>
    <sheetDataSet>
      <sheetData sheetId="0"/>
      <sheetData sheetId="1"/>
      <sheetData sheetId="2">
        <row r="17">
          <cell r="B17" t="str">
            <v>Niassa</v>
          </cell>
        </row>
        <row r="60">
          <cell r="C60" t="str">
            <v>Urban</v>
          </cell>
        </row>
        <row r="62">
          <cell r="C62">
            <v>23.8</v>
          </cell>
        </row>
        <row r="63">
          <cell r="C63">
            <v>18.8</v>
          </cell>
        </row>
        <row r="64">
          <cell r="C64">
            <v>28.9</v>
          </cell>
        </row>
        <row r="65">
          <cell r="C65">
            <v>16.8</v>
          </cell>
        </row>
        <row r="66">
          <cell r="C66">
            <v>10.4</v>
          </cell>
        </row>
        <row r="67">
          <cell r="C67">
            <v>27.5</v>
          </cell>
        </row>
        <row r="68">
          <cell r="C68">
            <v>36.299999999999997</v>
          </cell>
        </row>
        <row r="69">
          <cell r="C69">
            <v>24.3</v>
          </cell>
        </row>
        <row r="70">
          <cell r="C70">
            <v>30.1</v>
          </cell>
        </row>
        <row r="71">
          <cell r="C71">
            <v>61.9</v>
          </cell>
        </row>
        <row r="72">
          <cell r="C72">
            <v>100</v>
          </cell>
        </row>
        <row r="73">
          <cell r="C73">
            <v>29.5</v>
          </cell>
        </row>
      </sheetData>
      <sheetData sheetId="3"/>
      <sheetData sheetId="4"/>
      <sheetData sheetId="5"/>
      <sheetData sheetId="6">
        <row r="2">
          <cell r="E2" t="str">
            <v>20-29</v>
          </cell>
        </row>
      </sheetData>
      <sheetData sheetId="7">
        <row r="3">
          <cell r="K3" t="str">
            <v>Non Health facility</v>
          </cell>
        </row>
      </sheetData>
      <sheetData sheetId="8"/>
      <sheetData sheetId="9"/>
      <sheetData sheetId="10"/>
      <sheetData sheetId="11">
        <row r="50">
          <cell r="N50" t="str">
            <v>Niassa (n=1423)</v>
          </cell>
        </row>
      </sheetData>
      <sheetData sheetId="12"/>
      <sheetData sheetId="13"/>
      <sheetData sheetId="14">
        <row r="4">
          <cell r="S4" t="str">
            <v>Niassa</v>
          </cell>
        </row>
      </sheetData>
      <sheetData sheetId="15">
        <row r="3">
          <cell r="K3" t="str">
            <v>Female</v>
          </cell>
        </row>
      </sheetData>
      <sheetData sheetId="16"/>
      <sheetData sheetId="17"/>
      <sheetData sheetId="18">
        <row r="22">
          <cell r="L22" t="str">
            <v>No Health facility</v>
          </cell>
        </row>
        <row r="23">
          <cell r="J23" t="str">
            <v xml:space="preserve">Stillbirth </v>
          </cell>
          <cell r="L23">
            <v>37.799999999999997</v>
          </cell>
        </row>
        <row r="24">
          <cell r="J24" t="str">
            <v xml:space="preserve">Neonates </v>
          </cell>
          <cell r="L24">
            <v>66.900000000000006</v>
          </cell>
        </row>
        <row r="25">
          <cell r="J25" t="str">
            <v>1-59 months</v>
          </cell>
          <cell r="L25">
            <v>79.7</v>
          </cell>
        </row>
        <row r="26">
          <cell r="J26" t="str">
            <v>5-14 years</v>
          </cell>
          <cell r="L26">
            <v>72.099999999999994</v>
          </cell>
        </row>
        <row r="27">
          <cell r="J27" t="str">
            <v xml:space="preserve">15-49 years </v>
          </cell>
          <cell r="L27">
            <v>73.599999999999994</v>
          </cell>
        </row>
        <row r="28">
          <cell r="J28" t="str">
            <v>50+ years</v>
          </cell>
          <cell r="L28">
            <v>81.8</v>
          </cell>
        </row>
        <row r="29">
          <cell r="J29" t="str">
            <v xml:space="preserve">Maternal </v>
          </cell>
          <cell r="L29">
            <v>55.6</v>
          </cell>
        </row>
      </sheetData>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1.2.pop size"/>
      <sheetName val="Fig3.crvs"/>
      <sheetName val="Fig4.numberbirthsdeaths"/>
      <sheetName val="Fig5.facbirth"/>
      <sheetName val="Fig6.adolescent"/>
      <sheetName val="Fig7,healthcard"/>
      <sheetName val="Fig7.LBW"/>
      <sheetName val="fig5.facdeath"/>
      <sheetName val="Fig4.agedeath"/>
      <sheetName val="fig9.mortrate"/>
      <sheetName val="Fig11.mortres"/>
      <sheetName val="tab1.mortnumbers"/>
      <sheetName val="fig10.nncause"/>
      <sheetName val="fig11.childcause"/>
      <sheetName val="fig12.adultcause"/>
      <sheetName val="fig13.nnsocial"/>
      <sheetName val="fig14.ichsocial"/>
      <sheetName val="fig15.yasocial"/>
      <sheetName val="fig16.adult1social"/>
      <sheetName val="fig17.adult2social"/>
      <sheetName val="Zambezia"/>
      <sheetName val="Niassa"/>
      <sheetName val="CaboDelgado"/>
      <sheetName val="Nampula"/>
      <sheetName val="Tete"/>
      <sheetName val="Manica"/>
      <sheetName val="Sofala"/>
      <sheetName val="Inhambane"/>
      <sheetName val="Gaza"/>
      <sheetName val="MapProv"/>
      <sheetName val="MapCity"/>
      <sheetName val="Northern"/>
      <sheetName val="Central"/>
      <sheetName val="Southern"/>
      <sheetName val="Sheet2"/>
      <sheetName val="VASAs"/>
      <sheetName val="region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A5" t="str">
            <v>Prematurity</v>
          </cell>
        </row>
        <row r="6">
          <cell r="A6" t="str">
            <v>Infection</v>
          </cell>
        </row>
        <row r="7">
          <cell r="A7" t="str">
            <v>Intrapartum-related events</v>
          </cell>
        </row>
        <row r="8">
          <cell r="A8" t="str">
            <v>Congenital malformation</v>
          </cell>
        </row>
        <row r="9">
          <cell r="A9" t="str">
            <v>Other</v>
          </cell>
        </row>
        <row r="10">
          <cell r="A10" t="str">
            <v>Unspecified</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fig"/>
      <sheetName val="Fig 1a"/>
      <sheetName val="Fig1b"/>
      <sheetName val="Fig2a"/>
      <sheetName val="Fig2b"/>
      <sheetName val="Table2"/>
      <sheetName val="Fig3a"/>
      <sheetName val="Fig3b"/>
    </sheetNames>
    <sheetDataSet>
      <sheetData sheetId="0"/>
      <sheetData sheetId="1"/>
      <sheetData sheetId="2">
        <row r="3">
          <cell r="C3" t="str">
            <v>Stillbirth (n=229)</v>
          </cell>
          <cell r="D3" t="str">
            <v>Neonatal death (n=286)</v>
          </cell>
        </row>
        <row r="4">
          <cell r="B4" t="str">
            <v>Pregnancy period</v>
          </cell>
        </row>
        <row r="5">
          <cell r="B5" t="str">
            <v>At least one ANC</v>
          </cell>
          <cell r="C5">
            <v>0.86081516742706299</v>
          </cell>
          <cell r="D5">
            <v>0.86348414421081543</v>
          </cell>
        </row>
        <row r="6">
          <cell r="B6" t="str">
            <v>At least 4 ANC</v>
          </cell>
          <cell r="C6">
            <v>0.49012783169746399</v>
          </cell>
          <cell r="D6">
            <v>0.42575934529304504</v>
          </cell>
        </row>
        <row r="7">
          <cell r="B7" t="str">
            <v>Tetanus toxoid</v>
          </cell>
          <cell r="C7">
            <v>0.32203236222267151</v>
          </cell>
          <cell r="D7">
            <v>0.39649394154548645</v>
          </cell>
        </row>
        <row r="8">
          <cell r="B8" t="str">
            <v>Malaria Treatment</v>
          </cell>
          <cell r="C8">
            <v>0.70311117172241211</v>
          </cell>
          <cell r="D8">
            <v>0.73722541332244873</v>
          </cell>
        </row>
        <row r="9">
          <cell r="B9" t="str">
            <v>ITN use</v>
          </cell>
          <cell r="C9">
            <v>0.69100993871688843</v>
          </cell>
          <cell r="D9">
            <v>0.73175501823425293</v>
          </cell>
        </row>
        <row r="10">
          <cell r="B10" t="str">
            <v>Intrapartum period</v>
          </cell>
          <cell r="C10"/>
          <cell r="D10"/>
        </row>
        <row r="11">
          <cell r="B11" t="str">
            <v>Institutional delivery</v>
          </cell>
          <cell r="C11">
            <v>0.6109544038772583</v>
          </cell>
          <cell r="D11">
            <v>0.44708594679832458</v>
          </cell>
        </row>
        <row r="12">
          <cell r="B12" t="str">
            <v>Skilled birth attendant</v>
          </cell>
          <cell r="C12">
            <v>0.64008027315139771</v>
          </cell>
          <cell r="D12">
            <v>0.44278156757354736</v>
          </cell>
        </row>
        <row r="13">
          <cell r="B13" t="str">
            <v>C-section</v>
          </cell>
          <cell r="C13">
            <v>0.10698418319225311</v>
          </cell>
          <cell r="D13">
            <v>2.5339599698781967E-2</v>
          </cell>
        </row>
        <row r="14">
          <cell r="B14" t="str">
            <v>Immediate postnatal period</v>
          </cell>
        </row>
        <row r="15">
          <cell r="B15" t="str">
            <v>Hygienic cord care*</v>
          </cell>
          <cell r="C15"/>
          <cell r="D15">
            <v>7.8288532793521881E-2</v>
          </cell>
        </row>
        <row r="16">
          <cell r="B16" t="str">
            <v>Early initiation of breastfeeding**</v>
          </cell>
          <cell r="C16"/>
          <cell r="D16">
            <v>0.5928235650062561</v>
          </cell>
        </row>
        <row r="17">
          <cell r="B17" t="str">
            <v>Appropriate thermal care***</v>
          </cell>
          <cell r="C17"/>
          <cell r="D17">
            <v>0.10891610383987427</v>
          </cell>
        </row>
      </sheetData>
      <sheetData sheetId="3">
        <row r="4">
          <cell r="B4" t="str">
            <v>At least one ANC</v>
          </cell>
        </row>
      </sheetData>
      <sheetData sheetId="4">
        <row r="2">
          <cell r="D2" t="str">
            <v>Stillbirth (n=208)</v>
          </cell>
          <cell r="E2" t="str">
            <v>Neonatal (n=257)</v>
          </cell>
        </row>
        <row r="3">
          <cell r="C3" t="str">
            <v>Blood Pressure measured</v>
          </cell>
          <cell r="D3">
            <v>0.57307142019271851</v>
          </cell>
          <cell r="E3">
            <v>0.52541899681091309</v>
          </cell>
        </row>
        <row r="4">
          <cell r="C4" t="str">
            <v>Urine Sample Collected</v>
          </cell>
          <cell r="D4">
            <v>0.24070139229297638</v>
          </cell>
          <cell r="E4">
            <v>0.52541899681091309</v>
          </cell>
        </row>
        <row r="5">
          <cell r="C5" t="str">
            <v>Blood sample taken</v>
          </cell>
          <cell r="D5">
            <v>0.75748652219772339</v>
          </cell>
          <cell r="E5">
            <v>0.72658032178878784</v>
          </cell>
        </row>
        <row r="6">
          <cell r="C6" t="str">
            <v>Nutrition counselling provided</v>
          </cell>
          <cell r="D6">
            <v>0.40507352352142334</v>
          </cell>
          <cell r="E6">
            <v>0.43055450916290283</v>
          </cell>
        </row>
        <row r="7">
          <cell r="C7" t="str">
            <v>Counselled about pregnancy danger signs</v>
          </cell>
          <cell r="D7">
            <v>0.4162406325340271</v>
          </cell>
          <cell r="E7">
            <v>0.39964947104454041</v>
          </cell>
        </row>
        <row r="8">
          <cell r="C8" t="str">
            <v>Quality ANC*</v>
          </cell>
          <cell r="D8">
            <v>7.0067755877971649E-2</v>
          </cell>
          <cell r="E8">
            <v>9.7566328942775726E-2</v>
          </cell>
        </row>
      </sheetData>
      <sheetData sheetId="5">
        <row r="6">
          <cell r="I6" t="str">
            <v>Blood Pressure measured</v>
          </cell>
        </row>
      </sheetData>
      <sheetData sheetId="6"/>
      <sheetData sheetId="7">
        <row r="3">
          <cell r="D3" t="str">
            <v>Preventive care (1-59 months, n=597)</v>
          </cell>
        </row>
        <row r="4">
          <cell r="D4" t="str">
            <v>Non-exposure to indoor pollution*</v>
          </cell>
        </row>
        <row r="5">
          <cell r="D5" t="str">
            <v>Always slept under an ITN**</v>
          </cell>
        </row>
        <row r="6">
          <cell r="D6" t="str">
            <v>Immunizations (12-59 months,  n=348 )</v>
          </cell>
        </row>
        <row r="7">
          <cell r="D7" t="str">
            <v>BCG</v>
          </cell>
        </row>
        <row r="8">
          <cell r="D8" t="str">
            <v xml:space="preserve">OPV birth dose </v>
          </cell>
        </row>
        <row r="9">
          <cell r="D9" t="str">
            <v>OPV1</v>
          </cell>
        </row>
        <row r="10">
          <cell r="D10" t="str">
            <v>OPV2</v>
          </cell>
        </row>
        <row r="11">
          <cell r="D11" t="str">
            <v xml:space="preserve">OPV3 </v>
          </cell>
        </row>
        <row r="12">
          <cell r="D12" t="str">
            <v>DPT1</v>
          </cell>
        </row>
        <row r="13">
          <cell r="D13" t="str">
            <v>DPT2</v>
          </cell>
        </row>
        <row r="14">
          <cell r="D14" t="str">
            <v>DPT3</v>
          </cell>
        </row>
        <row r="15">
          <cell r="D15" t="str">
            <v>Measles</v>
          </cell>
        </row>
        <row r="16">
          <cell r="D16" t="str">
            <v>Fully Immunized</v>
          </cell>
        </row>
      </sheetData>
      <sheetData sheetId="8">
        <row r="11">
          <cell r="C11" t="str">
            <v>Non-exposure to indoor pollution*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 #"/>
      <sheetName val="HH"/>
      <sheetName val="Pop"/>
      <sheetName val="pop_agesex"/>
      <sheetName val="Preg_age-gest"/>
      <sheetName val="Birth"/>
      <sheetName val="B_Age"/>
      <sheetName val="B_Place"/>
      <sheetName val="Stb place"/>
      <sheetName val="B_Sex"/>
      <sheetName val="B_Card"/>
      <sheetName val="BW_all"/>
      <sheetName val="BW_card"/>
      <sheetName val="Death"/>
      <sheetName val="D_age"/>
      <sheetName val="D_sex"/>
      <sheetName val="D_sex-age"/>
      <sheetName val="D_Place"/>
      <sheetName val="D_Place-Age"/>
      <sheetName val="PRD"/>
      <sheetName val="PRD place"/>
      <sheetName val="death_VA"/>
      <sheetName val="tab death_va"/>
      <sheetName val="CRVS"/>
      <sheetName val="Missing info"/>
      <sheetName val="Endline assessment"/>
      <sheetName val="CSA"/>
    </sheetNames>
    <sheetDataSet>
      <sheetData sheetId="0"/>
      <sheetData sheetId="1"/>
      <sheetData sheetId="2">
        <row r="62">
          <cell r="A62" t="str">
            <v>Niassa</v>
          </cell>
        </row>
      </sheetData>
      <sheetData sheetId="3"/>
      <sheetData sheetId="4"/>
      <sheetData sheetId="5"/>
      <sheetData sheetId="6">
        <row r="2">
          <cell r="C2" t="str">
            <v>&lt;=19</v>
          </cell>
          <cell r="K2" t="str">
            <v>50-54</v>
          </cell>
        </row>
        <row r="4">
          <cell r="K4">
            <v>0</v>
          </cell>
        </row>
        <row r="5">
          <cell r="K5">
            <v>0.1</v>
          </cell>
        </row>
        <row r="6">
          <cell r="K6">
            <v>0.1</v>
          </cell>
        </row>
        <row r="7">
          <cell r="K7">
            <v>0.1</v>
          </cell>
        </row>
        <row r="8">
          <cell r="K8">
            <v>0.1</v>
          </cell>
        </row>
        <row r="9">
          <cell r="K9">
            <v>0</v>
          </cell>
        </row>
        <row r="10">
          <cell r="K10">
            <v>0.1</v>
          </cell>
        </row>
        <row r="11">
          <cell r="K11">
            <v>0.2</v>
          </cell>
        </row>
        <row r="12">
          <cell r="K12">
            <v>0</v>
          </cell>
        </row>
        <row r="13">
          <cell r="K13">
            <v>0</v>
          </cell>
        </row>
        <row r="14">
          <cell r="K14">
            <v>0</v>
          </cell>
        </row>
        <row r="15">
          <cell r="K15">
            <v>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persons/person.xml><?xml version="1.0" encoding="utf-8"?>
<personList xmlns="http://schemas.microsoft.com/office/spreadsheetml/2018/threadedcomments" xmlns:x="http://schemas.openxmlformats.org/spreadsheetml/2006/main">
  <person displayName="Malick Kanté" id="{970D0D15-5146-45C1-AF3E-A6AD8326E1A6}" userId="d8c5696fe7072062" providerId="Windows Live"/>
</personList>
</file>

<file path=xl/theme/theme1.xml><?xml version="1.0" encoding="utf-8"?>
<a:theme xmlns:a="http://schemas.openxmlformats.org/drawingml/2006/main" name="Office Theme">
  <a:themeElements>
    <a:clrScheme name="VIVA">
      <a:dk1>
        <a:srgbClr val="195756"/>
      </a:dk1>
      <a:lt1>
        <a:sysClr val="window" lastClr="FFFFFF"/>
      </a:lt1>
      <a:dk2>
        <a:srgbClr val="536080"/>
      </a:dk2>
      <a:lt2>
        <a:srgbClr val="D0D8ED"/>
      </a:lt2>
      <a:accent1>
        <a:srgbClr val="FABB9C"/>
      </a:accent1>
      <a:accent2>
        <a:srgbClr val="D94800"/>
      </a:accent2>
      <a:accent3>
        <a:srgbClr val="A9F0EF"/>
      </a:accent3>
      <a:accent4>
        <a:srgbClr val="DEA154"/>
      </a:accent4>
      <a:accent5>
        <a:srgbClr val="7E3F00"/>
      </a:accent5>
      <a:accent6>
        <a:srgbClr val="195756"/>
      </a:accent6>
      <a:hlink>
        <a:srgbClr val="536080"/>
      </a:hlink>
      <a:folHlink>
        <a:srgbClr val="7E3F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ozFlag">
    <a:dk1>
      <a:sysClr val="windowText" lastClr="000000"/>
    </a:dk1>
    <a:lt1>
      <a:sysClr val="window" lastClr="FFFFFF"/>
    </a:lt1>
    <a:dk2>
      <a:srgbClr val="1F497D"/>
    </a:dk2>
    <a:lt2>
      <a:srgbClr val="EEECE1"/>
    </a:lt2>
    <a:accent1>
      <a:srgbClr val="007168"/>
    </a:accent1>
    <a:accent2>
      <a:srgbClr val="00BCAF"/>
    </a:accent2>
    <a:accent3>
      <a:srgbClr val="D21034"/>
    </a:accent3>
    <a:accent4>
      <a:srgbClr val="F25472"/>
    </a:accent4>
    <a:accent5>
      <a:srgbClr val="FCE100"/>
    </a:accent5>
    <a:accent6>
      <a:srgbClr val="FFF5AF"/>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MozFlag">
    <a:dk1>
      <a:sysClr val="windowText" lastClr="000000"/>
    </a:dk1>
    <a:lt1>
      <a:sysClr val="window" lastClr="FFFFFF"/>
    </a:lt1>
    <a:dk2>
      <a:srgbClr val="1F497D"/>
    </a:dk2>
    <a:lt2>
      <a:srgbClr val="EEECE1"/>
    </a:lt2>
    <a:accent1>
      <a:srgbClr val="007168"/>
    </a:accent1>
    <a:accent2>
      <a:srgbClr val="00BCAF"/>
    </a:accent2>
    <a:accent3>
      <a:srgbClr val="D21034"/>
    </a:accent3>
    <a:accent4>
      <a:srgbClr val="F25472"/>
    </a:accent4>
    <a:accent5>
      <a:srgbClr val="FCE100"/>
    </a:accent5>
    <a:accent6>
      <a:srgbClr val="FFF5A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ozFlag">
    <a:dk1>
      <a:sysClr val="windowText" lastClr="000000"/>
    </a:dk1>
    <a:lt1>
      <a:sysClr val="window" lastClr="FFFFFF"/>
    </a:lt1>
    <a:dk2>
      <a:srgbClr val="1F497D"/>
    </a:dk2>
    <a:lt2>
      <a:srgbClr val="EEECE1"/>
    </a:lt2>
    <a:accent1>
      <a:srgbClr val="007168"/>
    </a:accent1>
    <a:accent2>
      <a:srgbClr val="00BCAF"/>
    </a:accent2>
    <a:accent3>
      <a:srgbClr val="D21034"/>
    </a:accent3>
    <a:accent4>
      <a:srgbClr val="F25472"/>
    </a:accent4>
    <a:accent5>
      <a:srgbClr val="FCE100"/>
    </a:accent5>
    <a:accent6>
      <a:srgbClr val="FFF5AF"/>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MozFlag">
    <a:dk1>
      <a:sysClr val="windowText" lastClr="000000"/>
    </a:dk1>
    <a:lt1>
      <a:sysClr val="window" lastClr="FFFFFF"/>
    </a:lt1>
    <a:dk2>
      <a:srgbClr val="1F497D"/>
    </a:dk2>
    <a:lt2>
      <a:srgbClr val="EEECE1"/>
    </a:lt2>
    <a:accent1>
      <a:srgbClr val="007168"/>
    </a:accent1>
    <a:accent2>
      <a:srgbClr val="00BCAF"/>
    </a:accent2>
    <a:accent3>
      <a:srgbClr val="D21034"/>
    </a:accent3>
    <a:accent4>
      <a:srgbClr val="F25472"/>
    </a:accent4>
    <a:accent5>
      <a:srgbClr val="FCE100"/>
    </a:accent5>
    <a:accent6>
      <a:srgbClr val="FFF5AF"/>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MozFlag">
    <a:dk1>
      <a:sysClr val="windowText" lastClr="000000"/>
    </a:dk1>
    <a:lt1>
      <a:sysClr val="window" lastClr="FFFFFF"/>
    </a:lt1>
    <a:dk2>
      <a:srgbClr val="1F497D"/>
    </a:dk2>
    <a:lt2>
      <a:srgbClr val="EEECE1"/>
    </a:lt2>
    <a:accent1>
      <a:srgbClr val="007168"/>
    </a:accent1>
    <a:accent2>
      <a:srgbClr val="00BCAF"/>
    </a:accent2>
    <a:accent3>
      <a:srgbClr val="D21034"/>
    </a:accent3>
    <a:accent4>
      <a:srgbClr val="F25472"/>
    </a:accent4>
    <a:accent5>
      <a:srgbClr val="FCE100"/>
    </a:accent5>
    <a:accent6>
      <a:srgbClr val="FFF5AF"/>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readedComments/threadedComment1.xml><?xml version="1.0" encoding="utf-8"?>
<ThreadedComments xmlns="http://schemas.microsoft.com/office/spreadsheetml/2018/threadedcomments" xmlns:x="http://schemas.openxmlformats.org/spreadsheetml/2006/main">
  <threadedComment ref="I13" dT="2020-06-04T07:01:01.60" personId="{970D0D15-5146-45C1-AF3E-A6AD8326E1A6}" id="{19EAA66F-F9BD-4D0B-8DE8-267E2C8E1F52}">
    <text>6 records missing age at death</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8.xml"/><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6.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A173B-ABD5-49A9-AFC4-B50C140B9A4E}">
  <sheetPr>
    <tabColor rgb="FFFF0000"/>
  </sheetPr>
  <dimension ref="A5:D47"/>
  <sheetViews>
    <sheetView tabSelected="1" zoomScale="120" zoomScaleNormal="120" workbookViewId="0">
      <selection activeCell="G9" sqref="G9"/>
    </sheetView>
  </sheetViews>
  <sheetFormatPr defaultColWidth="8.7109375" defaultRowHeight="15" x14ac:dyDescent="0.25"/>
  <cols>
    <col min="1" max="1" width="8.7109375" style="39"/>
    <col min="2" max="2" width="52.5703125" style="39" customWidth="1"/>
    <col min="3" max="3" width="50.5703125" style="39" customWidth="1"/>
    <col min="4" max="16384" width="8.7109375" style="39"/>
  </cols>
  <sheetData>
    <row r="5" spans="1:4" ht="14.25" customHeight="1" x14ac:dyDescent="0.25"/>
    <row r="6" spans="1:4" ht="26.25" x14ac:dyDescent="0.4">
      <c r="A6" s="40"/>
      <c r="B6" s="41" t="s">
        <v>253</v>
      </c>
      <c r="C6" s="40"/>
      <c r="D6" s="40"/>
    </row>
    <row r="7" spans="1:4" ht="21" customHeight="1" thickBot="1" x14ac:dyDescent="0.3">
      <c r="A7" s="40"/>
      <c r="B7" s="40"/>
      <c r="C7" s="40"/>
      <c r="D7" s="40"/>
    </row>
    <row r="8" spans="1:4" ht="66" customHeight="1" thickBot="1" x14ac:dyDescent="0.3">
      <c r="A8" s="40"/>
      <c r="B8" s="42" t="s">
        <v>254</v>
      </c>
      <c r="C8" s="43"/>
      <c r="D8" s="40"/>
    </row>
    <row r="9" spans="1:4" ht="15.75" thickBot="1" x14ac:dyDescent="0.3">
      <c r="A9" s="40"/>
      <c r="B9" s="40"/>
      <c r="C9" s="40"/>
      <c r="D9" s="40"/>
    </row>
    <row r="10" spans="1:4" ht="16.5" thickBot="1" x14ac:dyDescent="0.3">
      <c r="A10" s="40"/>
      <c r="B10" s="47" t="s">
        <v>252</v>
      </c>
      <c r="C10" s="48"/>
      <c r="D10" s="40"/>
    </row>
    <row r="11" spans="1:4" ht="15.75" x14ac:dyDescent="0.25">
      <c r="A11" s="40"/>
      <c r="B11" s="49" t="s">
        <v>219</v>
      </c>
      <c r="C11" s="50"/>
      <c r="D11" s="40"/>
    </row>
    <row r="12" spans="1:4" ht="15.75" x14ac:dyDescent="0.25">
      <c r="A12" s="40"/>
      <c r="B12" s="51" t="s">
        <v>220</v>
      </c>
      <c r="C12" s="52"/>
      <c r="D12" s="40"/>
    </row>
    <row r="13" spans="1:4" ht="15.75" x14ac:dyDescent="0.25">
      <c r="A13" s="40"/>
      <c r="B13" s="51" t="s">
        <v>221</v>
      </c>
      <c r="C13" s="52"/>
      <c r="D13" s="40"/>
    </row>
    <row r="14" spans="1:4" ht="15.75" customHeight="1" x14ac:dyDescent="0.25">
      <c r="A14" s="40"/>
      <c r="B14" s="51" t="s">
        <v>222</v>
      </c>
      <c r="C14" s="52"/>
      <c r="D14" s="40"/>
    </row>
    <row r="15" spans="1:4" ht="15" customHeight="1" x14ac:dyDescent="0.25">
      <c r="A15" s="40"/>
      <c r="B15" s="51" t="s">
        <v>223</v>
      </c>
      <c r="C15" s="52"/>
      <c r="D15" s="40"/>
    </row>
    <row r="16" spans="1:4" ht="15" customHeight="1" x14ac:dyDescent="0.25">
      <c r="A16" s="40"/>
      <c r="B16" s="51" t="s">
        <v>224</v>
      </c>
      <c r="C16" s="52"/>
      <c r="D16" s="40"/>
    </row>
    <row r="17" spans="1:4" ht="15" customHeight="1" x14ac:dyDescent="0.25">
      <c r="A17" s="40"/>
      <c r="B17" s="51" t="s">
        <v>225</v>
      </c>
      <c r="C17" s="52"/>
      <c r="D17" s="40"/>
    </row>
    <row r="18" spans="1:4" ht="15" customHeight="1" x14ac:dyDescent="0.25">
      <c r="A18" s="40"/>
      <c r="B18" s="51" t="s">
        <v>226</v>
      </c>
      <c r="C18" s="52"/>
      <c r="D18" s="40"/>
    </row>
    <row r="19" spans="1:4" ht="15" customHeight="1" x14ac:dyDescent="0.25">
      <c r="A19" s="40"/>
      <c r="B19" s="51" t="s">
        <v>227</v>
      </c>
      <c r="C19" s="52"/>
      <c r="D19" s="40"/>
    </row>
    <row r="20" spans="1:4" ht="15" customHeight="1" x14ac:dyDescent="0.25">
      <c r="A20" s="40"/>
      <c r="B20" s="51" t="s">
        <v>228</v>
      </c>
      <c r="C20" s="52"/>
      <c r="D20" s="40"/>
    </row>
    <row r="21" spans="1:4" ht="15" customHeight="1" x14ac:dyDescent="0.25">
      <c r="A21" s="40"/>
      <c r="B21" s="53" t="s">
        <v>229</v>
      </c>
      <c r="C21" s="54"/>
      <c r="D21" s="40"/>
    </row>
    <row r="22" spans="1:4" ht="15" customHeight="1" x14ac:dyDescent="0.25">
      <c r="A22" s="40"/>
      <c r="B22" s="53" t="s">
        <v>230</v>
      </c>
      <c r="C22" s="54"/>
      <c r="D22" s="40"/>
    </row>
    <row r="23" spans="1:4" ht="15" customHeight="1" x14ac:dyDescent="0.25">
      <c r="A23" s="40"/>
      <c r="B23" s="53" t="s">
        <v>231</v>
      </c>
      <c r="C23" s="54"/>
      <c r="D23" s="40"/>
    </row>
    <row r="24" spans="1:4" ht="15" customHeight="1" x14ac:dyDescent="0.25">
      <c r="A24" s="40"/>
      <c r="B24" s="53" t="s">
        <v>232</v>
      </c>
      <c r="C24" s="54"/>
      <c r="D24" s="40"/>
    </row>
    <row r="25" spans="1:4" ht="15" customHeight="1" x14ac:dyDescent="0.25">
      <c r="A25" s="40"/>
      <c r="B25" s="53" t="s">
        <v>233</v>
      </c>
      <c r="C25" s="54"/>
      <c r="D25" s="40"/>
    </row>
    <row r="26" spans="1:4" ht="15" customHeight="1" x14ac:dyDescent="0.25">
      <c r="A26" s="40"/>
      <c r="B26" s="53" t="s">
        <v>234</v>
      </c>
      <c r="C26" s="54"/>
      <c r="D26" s="40"/>
    </row>
    <row r="27" spans="1:4" ht="15" customHeight="1" x14ac:dyDescent="0.25">
      <c r="A27" s="40"/>
      <c r="B27" s="53" t="s">
        <v>235</v>
      </c>
      <c r="C27" s="54"/>
      <c r="D27" s="40"/>
    </row>
    <row r="28" spans="1:4" ht="15" customHeight="1" x14ac:dyDescent="0.25">
      <c r="A28" s="40"/>
      <c r="B28" s="53" t="s">
        <v>236</v>
      </c>
      <c r="C28" s="54"/>
      <c r="D28" s="40"/>
    </row>
    <row r="29" spans="1:4" ht="15" customHeight="1" x14ac:dyDescent="0.25">
      <c r="A29" s="40"/>
      <c r="B29" s="53" t="s">
        <v>237</v>
      </c>
      <c r="C29" s="54"/>
      <c r="D29" s="40"/>
    </row>
    <row r="30" spans="1:4" ht="15" customHeight="1" x14ac:dyDescent="0.25">
      <c r="A30" s="40"/>
      <c r="B30" s="53" t="s">
        <v>238</v>
      </c>
      <c r="C30" s="54"/>
      <c r="D30" s="40"/>
    </row>
    <row r="31" spans="1:4" ht="15" customHeight="1" x14ac:dyDescent="0.25">
      <c r="A31" s="40"/>
      <c r="B31" s="53" t="s">
        <v>239</v>
      </c>
      <c r="C31" s="54"/>
      <c r="D31" s="40"/>
    </row>
    <row r="32" spans="1:4" ht="15" customHeight="1" x14ac:dyDescent="0.25">
      <c r="A32" s="40"/>
      <c r="B32" s="53" t="s">
        <v>240</v>
      </c>
      <c r="C32" s="54"/>
      <c r="D32" s="40"/>
    </row>
    <row r="33" spans="1:4" ht="15" customHeight="1" x14ac:dyDescent="0.25">
      <c r="A33" s="40"/>
      <c r="B33" s="53" t="s">
        <v>241</v>
      </c>
      <c r="C33" s="54"/>
      <c r="D33" s="40"/>
    </row>
    <row r="34" spans="1:4" ht="15" customHeight="1" x14ac:dyDescent="0.25">
      <c r="A34" s="40"/>
      <c r="B34" s="53" t="s">
        <v>242</v>
      </c>
      <c r="C34" s="54"/>
      <c r="D34" s="40"/>
    </row>
    <row r="35" spans="1:4" ht="15" customHeight="1" x14ac:dyDescent="0.25">
      <c r="A35" s="40"/>
      <c r="B35" s="53" t="s">
        <v>243</v>
      </c>
      <c r="C35" s="54"/>
      <c r="D35" s="40"/>
    </row>
    <row r="36" spans="1:4" ht="15" customHeight="1" x14ac:dyDescent="0.25">
      <c r="A36" s="40"/>
      <c r="B36" s="53" t="s">
        <v>244</v>
      </c>
      <c r="C36" s="54"/>
      <c r="D36" s="40"/>
    </row>
    <row r="37" spans="1:4" ht="15" customHeight="1" x14ac:dyDescent="0.25">
      <c r="A37" s="40"/>
      <c r="B37" s="53" t="s">
        <v>245</v>
      </c>
      <c r="C37" s="54"/>
      <c r="D37" s="40"/>
    </row>
    <row r="38" spans="1:4" ht="15" customHeight="1" x14ac:dyDescent="0.25">
      <c r="A38" s="40"/>
      <c r="B38" s="53" t="s">
        <v>246</v>
      </c>
      <c r="C38" s="54"/>
      <c r="D38" s="40"/>
    </row>
    <row r="39" spans="1:4" ht="15" customHeight="1" x14ac:dyDescent="0.25">
      <c r="A39" s="40"/>
      <c r="B39" s="53" t="s">
        <v>247</v>
      </c>
      <c r="C39" s="54"/>
      <c r="D39" s="40"/>
    </row>
    <row r="40" spans="1:4" ht="15" customHeight="1" x14ac:dyDescent="0.25">
      <c r="A40" s="40"/>
      <c r="B40" s="53" t="s">
        <v>248</v>
      </c>
      <c r="C40" s="54"/>
      <c r="D40" s="40"/>
    </row>
    <row r="41" spans="1:4" ht="15" customHeight="1" x14ac:dyDescent="0.25">
      <c r="A41" s="40"/>
      <c r="B41" s="53" t="s">
        <v>249</v>
      </c>
      <c r="C41" s="54"/>
      <c r="D41" s="40"/>
    </row>
    <row r="42" spans="1:4" ht="15" customHeight="1" x14ac:dyDescent="0.25">
      <c r="A42" s="40"/>
      <c r="B42" s="53" t="s">
        <v>250</v>
      </c>
      <c r="C42" s="54"/>
      <c r="D42" s="40"/>
    </row>
    <row r="43" spans="1:4" ht="15.75" customHeight="1" thickBot="1" x14ac:dyDescent="0.3">
      <c r="A43" s="40"/>
      <c r="B43" s="55" t="s">
        <v>251</v>
      </c>
      <c r="C43" s="56"/>
      <c r="D43" s="40"/>
    </row>
    <row r="44" spans="1:4" ht="15.75" x14ac:dyDescent="0.25">
      <c r="A44" s="40"/>
      <c r="B44" s="44"/>
      <c r="C44" s="44"/>
      <c r="D44" s="40"/>
    </row>
    <row r="45" spans="1:4" x14ac:dyDescent="0.25">
      <c r="A45" s="40"/>
      <c r="B45" s="40"/>
      <c r="C45" s="40"/>
      <c r="D45" s="40"/>
    </row>
    <row r="46" spans="1:4" x14ac:dyDescent="0.25">
      <c r="A46" s="40"/>
      <c r="B46" s="45" t="s">
        <v>217</v>
      </c>
      <c r="C46" s="46" t="s">
        <v>218</v>
      </c>
      <c r="D46" s="40"/>
    </row>
    <row r="47" spans="1:4" x14ac:dyDescent="0.25">
      <c r="A47" s="40"/>
      <c r="B47" s="40"/>
      <c r="C47" s="40"/>
      <c r="D47" s="40"/>
    </row>
  </sheetData>
  <mergeCells count="35">
    <mergeCell ref="B41:C41"/>
    <mergeCell ref="B42:C42"/>
    <mergeCell ref="B43:C43"/>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4:C14"/>
    <mergeCell ref="B15:C15"/>
    <mergeCell ref="B16:C16"/>
    <mergeCell ref="B17:C17"/>
    <mergeCell ref="B18:C18"/>
    <mergeCell ref="B19:C19"/>
    <mergeCell ref="B20:C20"/>
    <mergeCell ref="B21:C21"/>
    <mergeCell ref="B22:C22"/>
    <mergeCell ref="B8:C8"/>
    <mergeCell ref="B10:C10"/>
    <mergeCell ref="B11:C11"/>
    <mergeCell ref="B12:C12"/>
    <mergeCell ref="B13:C1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73A7E-2CFF-43EB-9D5C-FCE67D282501}">
  <dimension ref="A3:E14"/>
  <sheetViews>
    <sheetView zoomScale="80" zoomScaleNormal="80" workbookViewId="0">
      <selection activeCell="H22" sqref="H22"/>
    </sheetView>
  </sheetViews>
  <sheetFormatPr defaultRowHeight="15" x14ac:dyDescent="0.25"/>
  <cols>
    <col min="1" max="1" width="16.5703125" customWidth="1"/>
  </cols>
  <sheetData>
    <row r="3" spans="1:5" x14ac:dyDescent="0.25">
      <c r="B3" t="s">
        <v>215</v>
      </c>
      <c r="C3" t="s">
        <v>216</v>
      </c>
      <c r="D3" t="s">
        <v>182</v>
      </c>
      <c r="E3" t="s">
        <v>181</v>
      </c>
    </row>
    <row r="4" spans="1:5" x14ac:dyDescent="0.25">
      <c r="A4" t="s">
        <v>204</v>
      </c>
      <c r="B4">
        <v>72.099999999999994</v>
      </c>
      <c r="C4">
        <f>B4+5</f>
        <v>77.099999999999994</v>
      </c>
      <c r="D4">
        <v>11</v>
      </c>
      <c r="E4">
        <f>B4-5</f>
        <v>67.099999999999994</v>
      </c>
    </row>
    <row r="5" spans="1:5" x14ac:dyDescent="0.25">
      <c r="A5" t="s">
        <v>205</v>
      </c>
      <c r="B5">
        <v>44.9</v>
      </c>
      <c r="C5">
        <f t="shared" ref="C5:C13" si="0">B5+5</f>
        <v>49.9</v>
      </c>
      <c r="D5">
        <v>10</v>
      </c>
      <c r="E5">
        <f t="shared" ref="E5:E14" si="1">B5-5</f>
        <v>39.9</v>
      </c>
    </row>
    <row r="6" spans="1:5" x14ac:dyDescent="0.25">
      <c r="A6" t="s">
        <v>206</v>
      </c>
      <c r="B6">
        <v>56.5</v>
      </c>
      <c r="C6">
        <f t="shared" si="0"/>
        <v>61.5</v>
      </c>
      <c r="D6">
        <v>9</v>
      </c>
      <c r="E6">
        <f t="shared" si="1"/>
        <v>51.5</v>
      </c>
    </row>
    <row r="7" spans="1:5" x14ac:dyDescent="0.25">
      <c r="A7" t="s">
        <v>207</v>
      </c>
      <c r="B7">
        <v>43.5</v>
      </c>
      <c r="C7">
        <f t="shared" si="0"/>
        <v>48.5</v>
      </c>
      <c r="D7">
        <v>8</v>
      </c>
      <c r="E7">
        <f t="shared" si="1"/>
        <v>38.5</v>
      </c>
    </row>
    <row r="8" spans="1:5" x14ac:dyDescent="0.25">
      <c r="A8" t="s">
        <v>208</v>
      </c>
      <c r="B8">
        <v>63.1</v>
      </c>
      <c r="C8">
        <f t="shared" si="0"/>
        <v>68.099999999999994</v>
      </c>
      <c r="D8">
        <v>7</v>
      </c>
      <c r="E8">
        <f t="shared" si="1"/>
        <v>58.1</v>
      </c>
    </row>
    <row r="9" spans="1:5" x14ac:dyDescent="0.25">
      <c r="A9" t="s">
        <v>209</v>
      </c>
      <c r="B9">
        <v>65</v>
      </c>
      <c r="C9">
        <f t="shared" si="0"/>
        <v>70</v>
      </c>
      <c r="D9">
        <v>6</v>
      </c>
      <c r="E9">
        <f t="shared" si="1"/>
        <v>60</v>
      </c>
    </row>
    <row r="10" spans="1:5" x14ac:dyDescent="0.25">
      <c r="A10" t="s">
        <v>210</v>
      </c>
      <c r="B10">
        <v>71.900000000000006</v>
      </c>
      <c r="C10">
        <f t="shared" si="0"/>
        <v>76.900000000000006</v>
      </c>
      <c r="D10">
        <v>5</v>
      </c>
      <c r="E10">
        <f t="shared" si="1"/>
        <v>66.900000000000006</v>
      </c>
    </row>
    <row r="11" spans="1:5" x14ac:dyDescent="0.25">
      <c r="A11" t="s">
        <v>211</v>
      </c>
      <c r="B11">
        <v>77.2</v>
      </c>
      <c r="C11">
        <f t="shared" si="0"/>
        <v>82.2</v>
      </c>
      <c r="D11">
        <v>4</v>
      </c>
      <c r="E11">
        <f t="shared" si="1"/>
        <v>72.2</v>
      </c>
    </row>
    <row r="12" spans="1:5" x14ac:dyDescent="0.25">
      <c r="A12" t="s">
        <v>212</v>
      </c>
      <c r="B12">
        <v>88</v>
      </c>
      <c r="C12">
        <f t="shared" si="0"/>
        <v>93</v>
      </c>
      <c r="D12">
        <v>3</v>
      </c>
      <c r="E12">
        <f t="shared" si="1"/>
        <v>83</v>
      </c>
    </row>
    <row r="13" spans="1:5" x14ac:dyDescent="0.25">
      <c r="A13" t="s">
        <v>213</v>
      </c>
      <c r="B13">
        <v>93.8</v>
      </c>
      <c r="C13">
        <f t="shared" si="0"/>
        <v>98.8</v>
      </c>
      <c r="D13">
        <v>2</v>
      </c>
      <c r="E13">
        <f t="shared" si="1"/>
        <v>88.8</v>
      </c>
    </row>
    <row r="14" spans="1:5" x14ac:dyDescent="0.25">
      <c r="A14" t="s">
        <v>214</v>
      </c>
      <c r="B14">
        <v>97.7</v>
      </c>
      <c r="C14">
        <v>98.8</v>
      </c>
      <c r="D14">
        <v>1</v>
      </c>
      <c r="E14">
        <f t="shared" si="1"/>
        <v>92.7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8"/>
  <sheetViews>
    <sheetView topLeftCell="F1" zoomScaleNormal="100" workbookViewId="0">
      <selection activeCell="G1" sqref="G1"/>
    </sheetView>
  </sheetViews>
  <sheetFormatPr defaultColWidth="8.7109375" defaultRowHeight="15" x14ac:dyDescent="0.25"/>
  <cols>
    <col min="1" max="1" width="22" customWidth="1"/>
    <col min="6" max="6" width="13.28515625" bestFit="1" customWidth="1"/>
    <col min="7" max="7" width="7.85546875" bestFit="1" customWidth="1"/>
  </cols>
  <sheetData>
    <row r="1" spans="1:7" x14ac:dyDescent="0.25">
      <c r="A1" t="s">
        <v>2</v>
      </c>
      <c r="B1" t="s">
        <v>52</v>
      </c>
      <c r="C1" t="s">
        <v>53</v>
      </c>
      <c r="D1" t="s">
        <v>54</v>
      </c>
      <c r="E1" t="s">
        <v>55</v>
      </c>
      <c r="F1" t="s">
        <v>56</v>
      </c>
      <c r="G1" t="s">
        <v>57</v>
      </c>
    </row>
    <row r="2" spans="1:7" x14ac:dyDescent="0.25">
      <c r="A2" t="s">
        <v>204</v>
      </c>
      <c r="B2">
        <f>B17/100</f>
        <v>0.83200000000000007</v>
      </c>
      <c r="C2">
        <f>1-B2</f>
        <v>0.16799999999999993</v>
      </c>
      <c r="D2">
        <f>C17/100</f>
        <v>0.106</v>
      </c>
      <c r="E2">
        <f>1-D2</f>
        <v>0.89400000000000002</v>
      </c>
      <c r="F2">
        <f>D17/100</f>
        <v>6.2E-2</v>
      </c>
      <c r="G2">
        <f>1-F2</f>
        <v>0.93799999999999994</v>
      </c>
    </row>
    <row r="3" spans="1:7" x14ac:dyDescent="0.25">
      <c r="A3" t="s">
        <v>205</v>
      </c>
      <c r="B3">
        <f t="shared" ref="B3:B13" si="0">B18/100</f>
        <v>0.73</v>
      </c>
      <c r="C3">
        <f t="shared" ref="C3:C13" si="1">1-B3</f>
        <v>0.27</v>
      </c>
      <c r="D3">
        <f t="shared" ref="D3:D13" si="2">C18/100</f>
        <v>0.17</v>
      </c>
      <c r="E3">
        <f t="shared" ref="E3:E13" si="3">1-D3</f>
        <v>0.83</v>
      </c>
      <c r="F3">
        <f t="shared" ref="F3:F13" si="4">D18/100</f>
        <v>0.1</v>
      </c>
      <c r="G3">
        <f t="shared" ref="G3:G13" si="5">1-F3</f>
        <v>0.9</v>
      </c>
    </row>
    <row r="4" spans="1:7" x14ac:dyDescent="0.25">
      <c r="A4" t="s">
        <v>206</v>
      </c>
      <c r="B4">
        <f t="shared" si="0"/>
        <v>0.748</v>
      </c>
      <c r="C4">
        <f t="shared" si="1"/>
        <v>0.252</v>
      </c>
      <c r="D4">
        <f t="shared" si="2"/>
        <v>0.13</v>
      </c>
      <c r="E4">
        <f t="shared" si="3"/>
        <v>0.87</v>
      </c>
      <c r="F4">
        <f t="shared" si="4"/>
        <v>0.122</v>
      </c>
      <c r="G4">
        <f t="shared" si="5"/>
        <v>0.878</v>
      </c>
    </row>
    <row r="5" spans="1:7" x14ac:dyDescent="0.25">
      <c r="A5" t="s">
        <v>207</v>
      </c>
      <c r="B5">
        <f t="shared" si="0"/>
        <v>0.66700000000000004</v>
      </c>
      <c r="C5">
        <f t="shared" si="1"/>
        <v>0.33299999999999996</v>
      </c>
      <c r="D5">
        <f t="shared" si="2"/>
        <v>0.182</v>
      </c>
      <c r="E5">
        <f t="shared" si="3"/>
        <v>0.81800000000000006</v>
      </c>
      <c r="F5">
        <f t="shared" si="4"/>
        <v>0.15</v>
      </c>
      <c r="G5">
        <f t="shared" si="5"/>
        <v>0.85</v>
      </c>
    </row>
    <row r="6" spans="1:7" x14ac:dyDescent="0.25">
      <c r="A6" t="s">
        <v>208</v>
      </c>
      <c r="B6">
        <f t="shared" si="0"/>
        <v>0.72099999999999997</v>
      </c>
      <c r="C6">
        <f t="shared" si="1"/>
        <v>0.27900000000000003</v>
      </c>
      <c r="D6">
        <f t="shared" si="2"/>
        <v>0.13600000000000001</v>
      </c>
      <c r="E6">
        <f t="shared" si="3"/>
        <v>0.86399999999999999</v>
      </c>
      <c r="F6">
        <f t="shared" si="4"/>
        <v>0.14300000000000002</v>
      </c>
      <c r="G6">
        <f t="shared" si="5"/>
        <v>0.85699999999999998</v>
      </c>
    </row>
    <row r="7" spans="1:7" x14ac:dyDescent="0.25">
      <c r="A7" t="s">
        <v>209</v>
      </c>
      <c r="B7">
        <f t="shared" si="0"/>
        <v>0.71700000000000008</v>
      </c>
      <c r="C7">
        <f t="shared" si="1"/>
        <v>0.28299999999999992</v>
      </c>
      <c r="D7">
        <f t="shared" si="2"/>
        <v>0.14800000000000002</v>
      </c>
      <c r="E7">
        <f t="shared" si="3"/>
        <v>0.85199999999999998</v>
      </c>
      <c r="F7">
        <f t="shared" si="4"/>
        <v>0.13400000000000001</v>
      </c>
      <c r="G7">
        <f t="shared" si="5"/>
        <v>0.86599999999999999</v>
      </c>
    </row>
    <row r="8" spans="1:7" x14ac:dyDescent="0.25">
      <c r="A8" t="s">
        <v>210</v>
      </c>
      <c r="B8">
        <f t="shared" si="0"/>
        <v>0.77400000000000002</v>
      </c>
      <c r="C8">
        <f t="shared" si="1"/>
        <v>0.22599999999999998</v>
      </c>
      <c r="D8">
        <f t="shared" si="2"/>
        <v>0.10099999999999999</v>
      </c>
      <c r="E8">
        <f t="shared" si="3"/>
        <v>0.89900000000000002</v>
      </c>
      <c r="F8">
        <f t="shared" si="4"/>
        <v>0.124</v>
      </c>
      <c r="G8">
        <f t="shared" si="5"/>
        <v>0.876</v>
      </c>
    </row>
    <row r="9" spans="1:7" x14ac:dyDescent="0.25">
      <c r="A9" t="s">
        <v>211</v>
      </c>
      <c r="B9">
        <f t="shared" si="0"/>
        <v>0.86299999999999999</v>
      </c>
      <c r="C9">
        <f t="shared" si="1"/>
        <v>0.13700000000000001</v>
      </c>
      <c r="D9">
        <f t="shared" si="2"/>
        <v>0.08</v>
      </c>
      <c r="E9">
        <f t="shared" si="3"/>
        <v>0.92</v>
      </c>
      <c r="F9">
        <f t="shared" si="4"/>
        <v>5.7000000000000002E-2</v>
      </c>
      <c r="G9">
        <f t="shared" si="5"/>
        <v>0.94299999999999995</v>
      </c>
    </row>
    <row r="10" spans="1:7" x14ac:dyDescent="0.25">
      <c r="A10" t="s">
        <v>212</v>
      </c>
      <c r="B10">
        <f t="shared" si="0"/>
        <v>0.88200000000000001</v>
      </c>
      <c r="C10">
        <f t="shared" si="1"/>
        <v>0.11799999999999999</v>
      </c>
      <c r="D10">
        <f t="shared" si="2"/>
        <v>9.5000000000000001E-2</v>
      </c>
      <c r="E10">
        <f t="shared" si="3"/>
        <v>0.90500000000000003</v>
      </c>
      <c r="F10">
        <f t="shared" si="4"/>
        <v>2.3E-2</v>
      </c>
      <c r="G10">
        <f t="shared" si="5"/>
        <v>0.97699999999999998</v>
      </c>
    </row>
    <row r="11" spans="1:7" x14ac:dyDescent="0.25">
      <c r="A11" t="s">
        <v>213</v>
      </c>
      <c r="B11">
        <f t="shared" si="0"/>
        <v>0.90500000000000003</v>
      </c>
      <c r="C11">
        <f t="shared" si="1"/>
        <v>9.4999999999999973E-2</v>
      </c>
      <c r="D11">
        <f t="shared" si="2"/>
        <v>9.3000000000000013E-2</v>
      </c>
      <c r="E11">
        <f t="shared" si="3"/>
        <v>0.90700000000000003</v>
      </c>
      <c r="F11">
        <f t="shared" si="4"/>
        <v>1E-3</v>
      </c>
      <c r="G11">
        <f t="shared" si="5"/>
        <v>0.999</v>
      </c>
    </row>
    <row r="12" spans="1:7" x14ac:dyDescent="0.25">
      <c r="A12" t="s">
        <v>214</v>
      </c>
      <c r="B12">
        <f t="shared" si="0"/>
        <v>0.79700000000000004</v>
      </c>
      <c r="C12">
        <f t="shared" si="1"/>
        <v>0.20299999999999996</v>
      </c>
      <c r="D12">
        <f t="shared" si="2"/>
        <v>0.19</v>
      </c>
      <c r="E12">
        <f t="shared" si="3"/>
        <v>0.81</v>
      </c>
      <c r="F12">
        <f t="shared" si="4"/>
        <v>1.3000000000000001E-2</v>
      </c>
      <c r="G12">
        <f t="shared" si="5"/>
        <v>0.98699999999999999</v>
      </c>
    </row>
    <row r="13" spans="1:7" x14ac:dyDescent="0.25">
      <c r="A13" t="s">
        <v>69</v>
      </c>
      <c r="B13">
        <f t="shared" si="0"/>
        <v>0.76300000000000001</v>
      </c>
      <c r="C13">
        <f t="shared" si="1"/>
        <v>0.23699999999999999</v>
      </c>
      <c r="D13">
        <f t="shared" si="2"/>
        <v>0.13300000000000001</v>
      </c>
      <c r="E13">
        <f t="shared" si="3"/>
        <v>0.86699999999999999</v>
      </c>
      <c r="F13">
        <f t="shared" si="4"/>
        <v>0.10300000000000001</v>
      </c>
      <c r="G13">
        <f t="shared" si="5"/>
        <v>0.89700000000000002</v>
      </c>
    </row>
    <row r="15" spans="1:7" x14ac:dyDescent="0.25">
      <c r="A15" t="s">
        <v>167</v>
      </c>
    </row>
    <row r="16" spans="1:7" x14ac:dyDescent="0.25">
      <c r="A16" t="s">
        <v>2</v>
      </c>
      <c r="B16" t="s">
        <v>52</v>
      </c>
      <c r="C16" t="s">
        <v>54</v>
      </c>
      <c r="D16" t="s">
        <v>56</v>
      </c>
      <c r="E16" t="s">
        <v>11</v>
      </c>
    </row>
    <row r="17" spans="1:5" x14ac:dyDescent="0.25">
      <c r="A17" t="s">
        <v>204</v>
      </c>
      <c r="B17">
        <v>83.2</v>
      </c>
      <c r="C17">
        <v>10.6</v>
      </c>
      <c r="D17">
        <v>6.2</v>
      </c>
      <c r="E17">
        <v>1416</v>
      </c>
    </row>
    <row r="18" spans="1:5" x14ac:dyDescent="0.25">
      <c r="A18" t="s">
        <v>205</v>
      </c>
      <c r="B18">
        <v>73</v>
      </c>
      <c r="C18">
        <v>17</v>
      </c>
      <c r="D18">
        <v>10</v>
      </c>
      <c r="E18">
        <v>958</v>
      </c>
    </row>
    <row r="19" spans="1:5" x14ac:dyDescent="0.25">
      <c r="A19" t="s">
        <v>206</v>
      </c>
      <c r="B19">
        <v>74.8</v>
      </c>
      <c r="C19">
        <v>13</v>
      </c>
      <c r="D19">
        <v>12.2</v>
      </c>
      <c r="E19">
        <v>1888</v>
      </c>
    </row>
    <row r="20" spans="1:5" x14ac:dyDescent="0.25">
      <c r="A20" t="s">
        <v>207</v>
      </c>
      <c r="B20">
        <v>66.7</v>
      </c>
      <c r="C20">
        <v>18.2</v>
      </c>
      <c r="D20">
        <v>15</v>
      </c>
      <c r="E20">
        <v>2206</v>
      </c>
    </row>
    <row r="21" spans="1:5" x14ac:dyDescent="0.25">
      <c r="A21" t="s">
        <v>208</v>
      </c>
      <c r="B21">
        <v>72.099999999999994</v>
      </c>
      <c r="C21">
        <v>13.6</v>
      </c>
      <c r="D21">
        <v>14.3</v>
      </c>
      <c r="E21">
        <v>1528</v>
      </c>
    </row>
    <row r="22" spans="1:5" x14ac:dyDescent="0.25">
      <c r="A22" t="s">
        <v>209</v>
      </c>
      <c r="B22">
        <v>71.7</v>
      </c>
      <c r="C22">
        <v>14.8</v>
      </c>
      <c r="D22">
        <v>13.4</v>
      </c>
      <c r="E22">
        <v>1487</v>
      </c>
    </row>
    <row r="23" spans="1:5" x14ac:dyDescent="0.25">
      <c r="A23" t="s">
        <v>210</v>
      </c>
      <c r="B23">
        <v>77.400000000000006</v>
      </c>
      <c r="C23">
        <v>10.1</v>
      </c>
      <c r="D23">
        <v>12.4</v>
      </c>
      <c r="E23">
        <v>1208</v>
      </c>
    </row>
    <row r="24" spans="1:5" x14ac:dyDescent="0.25">
      <c r="A24" t="s">
        <v>211</v>
      </c>
      <c r="B24">
        <v>86.3</v>
      </c>
      <c r="C24">
        <v>8</v>
      </c>
      <c r="D24">
        <v>5.7</v>
      </c>
      <c r="E24">
        <v>922</v>
      </c>
    </row>
    <row r="25" spans="1:5" x14ac:dyDescent="0.25">
      <c r="A25" t="s">
        <v>212</v>
      </c>
      <c r="B25">
        <v>88.2</v>
      </c>
      <c r="C25">
        <v>9.5</v>
      </c>
      <c r="D25">
        <v>2.2999999999999998</v>
      </c>
      <c r="E25">
        <v>848</v>
      </c>
    </row>
    <row r="26" spans="1:5" x14ac:dyDescent="0.25">
      <c r="A26" t="s">
        <v>213</v>
      </c>
      <c r="B26">
        <v>90.5</v>
      </c>
      <c r="C26">
        <v>9.3000000000000007</v>
      </c>
      <c r="D26">
        <v>0.1</v>
      </c>
      <c r="E26">
        <v>618</v>
      </c>
    </row>
    <row r="27" spans="1:5" x14ac:dyDescent="0.25">
      <c r="A27" t="s">
        <v>214</v>
      </c>
      <c r="B27">
        <v>79.7</v>
      </c>
      <c r="C27">
        <v>19</v>
      </c>
      <c r="D27">
        <v>1.3</v>
      </c>
      <c r="E27">
        <v>378</v>
      </c>
    </row>
    <row r="28" spans="1:5" x14ac:dyDescent="0.25">
      <c r="A28" t="s">
        <v>69</v>
      </c>
      <c r="B28">
        <v>76.3</v>
      </c>
      <c r="C28">
        <v>13.3</v>
      </c>
      <c r="D28">
        <v>10.3</v>
      </c>
      <c r="E28">
        <v>13456</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9"/>
  <sheetViews>
    <sheetView zoomScale="80" zoomScaleNormal="80" workbookViewId="0">
      <selection activeCell="P4" sqref="P4"/>
    </sheetView>
  </sheetViews>
  <sheetFormatPr defaultColWidth="8.7109375" defaultRowHeight="15" x14ac:dyDescent="0.25"/>
  <cols>
    <col min="1" max="1" width="19.7109375" customWidth="1"/>
  </cols>
  <sheetData>
    <row r="1" spans="1:7" x14ac:dyDescent="0.25">
      <c r="B1" t="s">
        <v>58</v>
      </c>
      <c r="C1" t="s">
        <v>59</v>
      </c>
      <c r="D1" t="s">
        <v>60</v>
      </c>
      <c r="E1" t="s">
        <v>61</v>
      </c>
      <c r="F1" t="s">
        <v>62</v>
      </c>
      <c r="G1" t="s">
        <v>63</v>
      </c>
    </row>
    <row r="2" spans="1:7" x14ac:dyDescent="0.25">
      <c r="A2" t="s">
        <v>204</v>
      </c>
      <c r="B2">
        <f>B18/100</f>
        <v>2E-3</v>
      </c>
      <c r="C2">
        <f>0.33-B2</f>
        <v>0.32800000000000001</v>
      </c>
      <c r="D2">
        <f>C18/100</f>
        <v>0.122</v>
      </c>
      <c r="E2">
        <f>0.33-D2</f>
        <v>0.20800000000000002</v>
      </c>
      <c r="F2">
        <f>E18/100</f>
        <v>0</v>
      </c>
      <c r="G2">
        <f>0.34-F2</f>
        <v>0.34</v>
      </c>
    </row>
    <row r="3" spans="1:7" x14ac:dyDescent="0.25">
      <c r="A3" t="s">
        <v>205</v>
      </c>
      <c r="B3">
        <f t="shared" ref="B3:B13" si="0">B19/100</f>
        <v>4.5999999999999999E-2</v>
      </c>
      <c r="C3">
        <f t="shared" ref="C3:C13" si="1">0.33-B3</f>
        <v>0.28400000000000003</v>
      </c>
      <c r="D3">
        <f t="shared" ref="D3:D13" si="2">C19/100</f>
        <v>0.155</v>
      </c>
      <c r="E3">
        <f t="shared" ref="E3:E13" si="3">0.33-D3</f>
        <v>0.17500000000000002</v>
      </c>
      <c r="F3">
        <f t="shared" ref="F3:F13" si="4">E19/100</f>
        <v>0.10400000000000001</v>
      </c>
      <c r="G3">
        <f t="shared" ref="G3:G13" si="5">0.34-F3</f>
        <v>0.23600000000000002</v>
      </c>
    </row>
    <row r="4" spans="1:7" x14ac:dyDescent="0.25">
      <c r="A4" t="s">
        <v>206</v>
      </c>
      <c r="B4">
        <f t="shared" si="0"/>
        <v>4.8000000000000001E-2</v>
      </c>
      <c r="C4">
        <f t="shared" si="1"/>
        <v>0.28200000000000003</v>
      </c>
      <c r="D4">
        <f t="shared" si="2"/>
        <v>0.11599999999999999</v>
      </c>
      <c r="E4">
        <f t="shared" si="3"/>
        <v>0.21400000000000002</v>
      </c>
      <c r="F4">
        <f t="shared" si="4"/>
        <v>1.8000000000000002E-2</v>
      </c>
      <c r="G4">
        <f t="shared" si="5"/>
        <v>0.32200000000000001</v>
      </c>
    </row>
    <row r="5" spans="1:7" x14ac:dyDescent="0.25">
      <c r="A5" t="s">
        <v>207</v>
      </c>
      <c r="B5">
        <f t="shared" si="0"/>
        <v>3.7000000000000005E-2</v>
      </c>
      <c r="C5">
        <f t="shared" si="1"/>
        <v>0.29300000000000004</v>
      </c>
      <c r="D5">
        <f t="shared" si="2"/>
        <v>0.16500000000000001</v>
      </c>
      <c r="E5">
        <f t="shared" si="3"/>
        <v>0.16500000000000001</v>
      </c>
      <c r="F5">
        <f t="shared" si="4"/>
        <v>5.5999999999999994E-2</v>
      </c>
      <c r="G5">
        <f t="shared" si="5"/>
        <v>0.28400000000000003</v>
      </c>
    </row>
    <row r="6" spans="1:7" x14ac:dyDescent="0.25">
      <c r="A6" t="s">
        <v>208</v>
      </c>
      <c r="B6">
        <f t="shared" si="0"/>
        <v>5.9000000000000004E-2</v>
      </c>
      <c r="C6">
        <f t="shared" si="1"/>
        <v>0.27100000000000002</v>
      </c>
      <c r="D6">
        <f t="shared" si="2"/>
        <v>0.182</v>
      </c>
      <c r="E6">
        <f t="shared" si="3"/>
        <v>0.14800000000000002</v>
      </c>
      <c r="F6">
        <f t="shared" si="4"/>
        <v>7.9000000000000001E-2</v>
      </c>
      <c r="G6">
        <f t="shared" si="5"/>
        <v>0.26100000000000001</v>
      </c>
    </row>
    <row r="7" spans="1:7" x14ac:dyDescent="0.25">
      <c r="A7" t="s">
        <v>209</v>
      </c>
      <c r="B7">
        <f t="shared" si="0"/>
        <v>1.9E-2</v>
      </c>
      <c r="C7">
        <f t="shared" si="1"/>
        <v>0.311</v>
      </c>
      <c r="D7">
        <f t="shared" si="2"/>
        <v>9.1999999999999998E-2</v>
      </c>
      <c r="E7">
        <f t="shared" si="3"/>
        <v>0.23800000000000002</v>
      </c>
      <c r="F7">
        <f t="shared" si="4"/>
        <v>6.0000000000000001E-3</v>
      </c>
      <c r="G7">
        <f t="shared" si="5"/>
        <v>0.33400000000000002</v>
      </c>
    </row>
    <row r="8" spans="1:7" x14ac:dyDescent="0.25">
      <c r="A8" t="s">
        <v>210</v>
      </c>
      <c r="B8">
        <f t="shared" si="0"/>
        <v>3.0000000000000001E-3</v>
      </c>
      <c r="C8">
        <f t="shared" si="1"/>
        <v>0.32700000000000001</v>
      </c>
      <c r="D8">
        <f t="shared" si="2"/>
        <v>0.10400000000000001</v>
      </c>
      <c r="E8">
        <f t="shared" si="3"/>
        <v>0.22600000000000001</v>
      </c>
      <c r="F8">
        <f t="shared" si="4"/>
        <v>5.7000000000000002E-2</v>
      </c>
      <c r="G8">
        <f t="shared" si="5"/>
        <v>0.28300000000000003</v>
      </c>
    </row>
    <row r="9" spans="1:7" x14ac:dyDescent="0.25">
      <c r="A9" t="s">
        <v>211</v>
      </c>
      <c r="B9">
        <f t="shared" si="0"/>
        <v>1.2E-2</v>
      </c>
      <c r="C9">
        <f t="shared" si="1"/>
        <v>0.318</v>
      </c>
      <c r="D9">
        <f t="shared" si="2"/>
        <v>0.10300000000000001</v>
      </c>
      <c r="E9">
        <f t="shared" si="3"/>
        <v>0.22700000000000001</v>
      </c>
      <c r="F9">
        <f t="shared" si="4"/>
        <v>3.0000000000000001E-3</v>
      </c>
      <c r="G9">
        <f t="shared" si="5"/>
        <v>0.33700000000000002</v>
      </c>
    </row>
    <row r="10" spans="1:7" x14ac:dyDescent="0.25">
      <c r="A10" t="s">
        <v>212</v>
      </c>
      <c r="B10">
        <f t="shared" si="0"/>
        <v>6.0000000000000001E-3</v>
      </c>
      <c r="C10">
        <f t="shared" si="1"/>
        <v>0.32400000000000001</v>
      </c>
      <c r="D10">
        <f t="shared" si="2"/>
        <v>7.0999999999999994E-2</v>
      </c>
      <c r="E10">
        <f t="shared" si="3"/>
        <v>0.25900000000000001</v>
      </c>
      <c r="F10">
        <f t="shared" si="4"/>
        <v>5.0000000000000001E-3</v>
      </c>
      <c r="G10">
        <f t="shared" si="5"/>
        <v>0.33500000000000002</v>
      </c>
    </row>
    <row r="11" spans="1:7" x14ac:dyDescent="0.25">
      <c r="A11" t="s">
        <v>213</v>
      </c>
      <c r="B11">
        <f t="shared" si="0"/>
        <v>1.2E-2</v>
      </c>
      <c r="C11">
        <f t="shared" si="1"/>
        <v>0.318</v>
      </c>
      <c r="D11">
        <f t="shared" si="2"/>
        <v>9.5000000000000001E-2</v>
      </c>
      <c r="E11">
        <f t="shared" si="3"/>
        <v>0.23500000000000001</v>
      </c>
      <c r="F11">
        <f t="shared" si="4"/>
        <v>0</v>
      </c>
      <c r="G11">
        <f t="shared" si="5"/>
        <v>0.34</v>
      </c>
    </row>
    <row r="12" spans="1:7" x14ac:dyDescent="0.25">
      <c r="A12" t="s">
        <v>214</v>
      </c>
      <c r="B12">
        <f t="shared" si="0"/>
        <v>5.0000000000000001E-3</v>
      </c>
      <c r="C12">
        <f t="shared" si="1"/>
        <v>0.32500000000000001</v>
      </c>
      <c r="D12">
        <f t="shared" si="2"/>
        <v>9.1999999999999998E-2</v>
      </c>
      <c r="E12">
        <f t="shared" si="3"/>
        <v>0.23800000000000002</v>
      </c>
      <c r="F12">
        <f t="shared" si="4"/>
        <v>0</v>
      </c>
      <c r="G12">
        <f t="shared" si="5"/>
        <v>0.34</v>
      </c>
    </row>
    <row r="13" spans="1:7" x14ac:dyDescent="0.25">
      <c r="A13" t="s">
        <v>69</v>
      </c>
      <c r="B13">
        <f t="shared" si="0"/>
        <v>2.4E-2</v>
      </c>
      <c r="C13">
        <f t="shared" si="1"/>
        <v>0.30599999999999999</v>
      </c>
      <c r="D13">
        <f t="shared" si="2"/>
        <v>0.12</v>
      </c>
      <c r="E13">
        <f t="shared" si="3"/>
        <v>0.21000000000000002</v>
      </c>
      <c r="F13">
        <f t="shared" si="4"/>
        <v>2.8999999999999998E-2</v>
      </c>
      <c r="G13">
        <f t="shared" si="5"/>
        <v>0.31100000000000005</v>
      </c>
    </row>
    <row r="16" spans="1:7" x14ac:dyDescent="0.25">
      <c r="A16" t="s">
        <v>170</v>
      </c>
      <c r="B16" t="s">
        <v>12</v>
      </c>
      <c r="C16" t="s">
        <v>12</v>
      </c>
      <c r="D16" t="s">
        <v>12</v>
      </c>
      <c r="E16" t="s">
        <v>12</v>
      </c>
      <c r="F16" t="s">
        <v>11</v>
      </c>
    </row>
    <row r="17" spans="1:6" x14ac:dyDescent="0.25">
      <c r="A17" t="s">
        <v>2</v>
      </c>
      <c r="B17" t="s">
        <v>64</v>
      </c>
      <c r="C17" t="s">
        <v>66</v>
      </c>
      <c r="D17" t="s">
        <v>168</v>
      </c>
      <c r="E17" t="s">
        <v>169</v>
      </c>
      <c r="F17" t="s">
        <v>6</v>
      </c>
    </row>
    <row r="18" spans="1:6" x14ac:dyDescent="0.25">
      <c r="A18" t="s">
        <v>204</v>
      </c>
      <c r="B18">
        <v>0.2</v>
      </c>
      <c r="C18">
        <v>12.2</v>
      </c>
      <c r="D18">
        <v>87.6</v>
      </c>
      <c r="E18">
        <v>0</v>
      </c>
      <c r="F18">
        <v>933</v>
      </c>
    </row>
    <row r="19" spans="1:6" x14ac:dyDescent="0.25">
      <c r="A19" t="s">
        <v>205</v>
      </c>
      <c r="B19">
        <v>4.5999999999999996</v>
      </c>
      <c r="C19">
        <v>15.5</v>
      </c>
      <c r="D19">
        <v>69.5</v>
      </c>
      <c r="E19">
        <v>10.4</v>
      </c>
      <c r="F19">
        <v>374</v>
      </c>
    </row>
    <row r="20" spans="1:6" x14ac:dyDescent="0.25">
      <c r="A20" t="s">
        <v>206</v>
      </c>
      <c r="B20">
        <v>4.8</v>
      </c>
      <c r="C20">
        <v>11.6</v>
      </c>
      <c r="D20">
        <v>81.900000000000006</v>
      </c>
      <c r="E20">
        <v>1.8</v>
      </c>
      <c r="F20">
        <v>902</v>
      </c>
    </row>
    <row r="21" spans="1:6" x14ac:dyDescent="0.25">
      <c r="A21" t="s">
        <v>207</v>
      </c>
      <c r="B21">
        <v>3.7</v>
      </c>
      <c r="C21">
        <v>16.5</v>
      </c>
      <c r="D21">
        <v>74.2</v>
      </c>
      <c r="E21">
        <v>5.6</v>
      </c>
      <c r="F21">
        <v>860</v>
      </c>
    </row>
    <row r="22" spans="1:6" x14ac:dyDescent="0.25">
      <c r="A22" t="s">
        <v>208</v>
      </c>
      <c r="B22">
        <v>5.9</v>
      </c>
      <c r="C22">
        <v>18.2</v>
      </c>
      <c r="D22">
        <v>68</v>
      </c>
      <c r="E22">
        <v>7.9</v>
      </c>
      <c r="F22">
        <v>826</v>
      </c>
    </row>
    <row r="23" spans="1:6" x14ac:dyDescent="0.25">
      <c r="A23" t="s">
        <v>209</v>
      </c>
      <c r="B23">
        <v>1.9</v>
      </c>
      <c r="C23">
        <v>9.1999999999999993</v>
      </c>
      <c r="D23">
        <v>88.3</v>
      </c>
      <c r="E23">
        <v>0.6</v>
      </c>
      <c r="F23">
        <v>820</v>
      </c>
    </row>
    <row r="24" spans="1:6" x14ac:dyDescent="0.25">
      <c r="A24" t="s">
        <v>210</v>
      </c>
      <c r="B24">
        <v>0.3</v>
      </c>
      <c r="C24">
        <v>10.4</v>
      </c>
      <c r="D24">
        <v>83.6</v>
      </c>
      <c r="E24">
        <v>5.7</v>
      </c>
      <c r="F24">
        <v>747</v>
      </c>
    </row>
    <row r="25" spans="1:6" x14ac:dyDescent="0.25">
      <c r="A25" t="s">
        <v>211</v>
      </c>
      <c r="B25">
        <v>1.2</v>
      </c>
      <c r="C25">
        <v>10.3</v>
      </c>
      <c r="D25">
        <v>88.1</v>
      </c>
      <c r="E25">
        <v>0.3</v>
      </c>
      <c r="F25">
        <v>665</v>
      </c>
    </row>
    <row r="26" spans="1:6" x14ac:dyDescent="0.25">
      <c r="A26" t="s">
        <v>212</v>
      </c>
      <c r="B26">
        <v>0.6</v>
      </c>
      <c r="C26">
        <v>7.1</v>
      </c>
      <c r="D26">
        <v>91.7</v>
      </c>
      <c r="E26">
        <v>0.5</v>
      </c>
      <c r="F26">
        <v>677</v>
      </c>
    </row>
    <row r="27" spans="1:6" x14ac:dyDescent="0.25">
      <c r="A27" t="s">
        <v>213</v>
      </c>
      <c r="B27">
        <v>1.2</v>
      </c>
      <c r="C27">
        <v>9.5</v>
      </c>
      <c r="D27">
        <v>89.3</v>
      </c>
      <c r="E27">
        <v>0</v>
      </c>
      <c r="F27">
        <v>537</v>
      </c>
    </row>
    <row r="28" spans="1:6" x14ac:dyDescent="0.25">
      <c r="A28" t="s">
        <v>214</v>
      </c>
      <c r="B28">
        <v>0.5</v>
      </c>
      <c r="C28">
        <v>9.1999999999999993</v>
      </c>
      <c r="D28">
        <v>90.3</v>
      </c>
      <c r="E28">
        <v>0</v>
      </c>
      <c r="F28">
        <v>299</v>
      </c>
    </row>
    <row r="29" spans="1:6" x14ac:dyDescent="0.25">
      <c r="A29" t="s">
        <v>69</v>
      </c>
      <c r="B29">
        <v>2.4</v>
      </c>
      <c r="C29">
        <v>12</v>
      </c>
      <c r="D29">
        <v>82.7</v>
      </c>
      <c r="E29">
        <v>2.9</v>
      </c>
      <c r="F29">
        <v>7641</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4"/>
  <sheetViews>
    <sheetView zoomScale="80" zoomScaleNormal="80" workbookViewId="0">
      <selection activeCell="D7" sqref="D7"/>
    </sheetView>
  </sheetViews>
  <sheetFormatPr defaultColWidth="8.7109375" defaultRowHeight="15" x14ac:dyDescent="0.25"/>
  <cols>
    <col min="1" max="1" width="10.5703125" bestFit="1" customWidth="1"/>
    <col min="2" max="2" width="16.140625" bestFit="1" customWidth="1"/>
  </cols>
  <sheetData>
    <row r="1" spans="1:2" x14ac:dyDescent="0.25">
      <c r="A1" t="s">
        <v>2</v>
      </c>
      <c r="B1" s="9">
        <v>2019</v>
      </c>
    </row>
    <row r="2" spans="1:2" x14ac:dyDescent="0.25">
      <c r="B2" t="s">
        <v>68</v>
      </c>
    </row>
    <row r="3" spans="1:2" x14ac:dyDescent="0.25">
      <c r="A3" t="s">
        <v>204</v>
      </c>
      <c r="B3">
        <v>226</v>
      </c>
    </row>
    <row r="4" spans="1:2" x14ac:dyDescent="0.25">
      <c r="A4" t="s">
        <v>205</v>
      </c>
      <c r="B4">
        <v>369</v>
      </c>
    </row>
    <row r="5" spans="1:2" x14ac:dyDescent="0.25">
      <c r="A5" t="s">
        <v>206</v>
      </c>
      <c r="B5">
        <v>475</v>
      </c>
    </row>
    <row r="6" spans="1:2" x14ac:dyDescent="0.25">
      <c r="A6" t="s">
        <v>207</v>
      </c>
      <c r="B6">
        <v>868</v>
      </c>
    </row>
    <row r="7" spans="1:2" x14ac:dyDescent="0.25">
      <c r="A7" t="s">
        <v>208</v>
      </c>
      <c r="B7">
        <v>431</v>
      </c>
    </row>
    <row r="8" spans="1:2" x14ac:dyDescent="0.25">
      <c r="A8" t="s">
        <v>209</v>
      </c>
      <c r="B8">
        <v>348</v>
      </c>
    </row>
    <row r="9" spans="1:2" x14ac:dyDescent="0.25">
      <c r="A9" t="s">
        <v>210</v>
      </c>
      <c r="B9">
        <v>265</v>
      </c>
    </row>
    <row r="10" spans="1:2" x14ac:dyDescent="0.25">
      <c r="A10" t="s">
        <v>211</v>
      </c>
      <c r="B10">
        <v>302</v>
      </c>
    </row>
    <row r="11" spans="1:2" x14ac:dyDescent="0.25">
      <c r="A11" t="s">
        <v>212</v>
      </c>
      <c r="B11">
        <v>317</v>
      </c>
    </row>
    <row r="12" spans="1:2" x14ac:dyDescent="0.25">
      <c r="A12" t="s">
        <v>213</v>
      </c>
      <c r="B12">
        <v>174</v>
      </c>
    </row>
    <row r="13" spans="1:2" x14ac:dyDescent="0.25">
      <c r="A13" t="s">
        <v>214</v>
      </c>
      <c r="B13">
        <v>124</v>
      </c>
    </row>
    <row r="14" spans="1:2" x14ac:dyDescent="0.25">
      <c r="A14" t="s">
        <v>69</v>
      </c>
      <c r="B14">
        <v>3898</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3"/>
  <sheetViews>
    <sheetView zoomScale="70" zoomScaleNormal="70" workbookViewId="0">
      <selection activeCell="E14" sqref="E14"/>
    </sheetView>
  </sheetViews>
  <sheetFormatPr defaultColWidth="8.7109375" defaultRowHeight="15" x14ac:dyDescent="0.25"/>
  <cols>
    <col min="1" max="1" width="28.28515625" customWidth="1"/>
    <col min="3" max="3" width="11.28515625" bestFit="1" customWidth="1"/>
    <col min="4" max="4" width="9.42578125" bestFit="1" customWidth="1"/>
    <col min="5" max="5" width="10.42578125" bestFit="1" customWidth="1"/>
    <col min="7" max="7" width="16" bestFit="1" customWidth="1"/>
  </cols>
  <sheetData>
    <row r="1" spans="1:11" x14ac:dyDescent="0.25">
      <c r="A1" t="s">
        <v>2</v>
      </c>
      <c r="B1" s="31" t="s">
        <v>70</v>
      </c>
      <c r="C1" s="31" t="s">
        <v>71</v>
      </c>
      <c r="D1" s="31" t="s">
        <v>72</v>
      </c>
      <c r="E1" s="31" t="s">
        <v>73</v>
      </c>
      <c r="F1" s="31" t="s">
        <v>74</v>
      </c>
      <c r="G1" s="31" t="str">
        <f>'12_deaths'!B2</f>
        <v>Number of deaths</v>
      </c>
      <c r="K1" t="s">
        <v>175</v>
      </c>
    </row>
    <row r="2" spans="1:11" x14ac:dyDescent="0.25">
      <c r="A2" t="s">
        <v>204</v>
      </c>
      <c r="B2">
        <v>17.600000000000001</v>
      </c>
      <c r="C2">
        <v>22</v>
      </c>
      <c r="D2">
        <v>6</v>
      </c>
      <c r="E2">
        <v>26.2</v>
      </c>
      <c r="F2">
        <v>28.2</v>
      </c>
      <c r="G2">
        <f>'12_deaths'!B3</f>
        <v>226</v>
      </c>
      <c r="H2" s="7">
        <v>225</v>
      </c>
      <c r="I2" s="7">
        <f>H2-G2</f>
        <v>-1</v>
      </c>
      <c r="K2">
        <f>SUM(B2:C2)</f>
        <v>39.6</v>
      </c>
    </row>
    <row r="3" spans="1:11" x14ac:dyDescent="0.25">
      <c r="A3" t="s">
        <v>205</v>
      </c>
      <c r="B3">
        <v>8.3000000000000007</v>
      </c>
      <c r="C3">
        <v>24.5</v>
      </c>
      <c r="D3">
        <v>7.8</v>
      </c>
      <c r="E3">
        <v>30.1</v>
      </c>
      <c r="F3">
        <v>29.3</v>
      </c>
      <c r="G3">
        <f>'12_deaths'!B4</f>
        <v>369</v>
      </c>
      <c r="H3" s="7">
        <v>368</v>
      </c>
      <c r="I3" s="7">
        <f t="shared" ref="I3:I13" si="0">H3-G3</f>
        <v>-1</v>
      </c>
      <c r="K3">
        <f t="shared" ref="K3:K13" si="1">SUM(B3:C3)</f>
        <v>32.799999999999997</v>
      </c>
    </row>
    <row r="4" spans="1:11" x14ac:dyDescent="0.25">
      <c r="A4" t="s">
        <v>206</v>
      </c>
      <c r="B4">
        <v>8.9</v>
      </c>
      <c r="C4">
        <v>23.5</v>
      </c>
      <c r="D4">
        <v>5</v>
      </c>
      <c r="E4">
        <v>25.1</v>
      </c>
      <c r="F4">
        <v>37.4</v>
      </c>
      <c r="G4">
        <f>'12_deaths'!B5</f>
        <v>475</v>
      </c>
      <c r="H4" s="7">
        <v>475</v>
      </c>
      <c r="I4" s="7">
        <f t="shared" si="0"/>
        <v>0</v>
      </c>
      <c r="K4">
        <f t="shared" si="1"/>
        <v>32.4</v>
      </c>
    </row>
    <row r="5" spans="1:11" x14ac:dyDescent="0.25">
      <c r="A5" t="s">
        <v>207</v>
      </c>
      <c r="B5">
        <v>10.199999999999999</v>
      </c>
      <c r="C5">
        <v>26.8</v>
      </c>
      <c r="D5">
        <v>5.0999999999999996</v>
      </c>
      <c r="E5">
        <v>33.5</v>
      </c>
      <c r="F5">
        <v>24.5</v>
      </c>
      <c r="G5">
        <f>'12_deaths'!B6</f>
        <v>868</v>
      </c>
      <c r="H5" s="7">
        <v>868</v>
      </c>
      <c r="I5" s="7">
        <f t="shared" si="0"/>
        <v>0</v>
      </c>
      <c r="K5">
        <f t="shared" si="1"/>
        <v>37</v>
      </c>
    </row>
    <row r="6" spans="1:11" x14ac:dyDescent="0.25">
      <c r="A6" t="s">
        <v>208</v>
      </c>
      <c r="B6">
        <v>18</v>
      </c>
      <c r="C6">
        <v>26.3</v>
      </c>
      <c r="D6">
        <v>8.6999999999999993</v>
      </c>
      <c r="E6">
        <v>19.600000000000001</v>
      </c>
      <c r="F6">
        <v>27.4</v>
      </c>
      <c r="G6">
        <f>'12_deaths'!B7</f>
        <v>431</v>
      </c>
      <c r="H6" s="7">
        <v>431</v>
      </c>
      <c r="I6" s="7">
        <f t="shared" si="0"/>
        <v>0</v>
      </c>
      <c r="K6">
        <f t="shared" si="1"/>
        <v>44.3</v>
      </c>
    </row>
    <row r="7" spans="1:11" x14ac:dyDescent="0.25">
      <c r="A7" t="s">
        <v>209</v>
      </c>
      <c r="B7">
        <v>16.600000000000001</v>
      </c>
      <c r="C7">
        <v>24.5</v>
      </c>
      <c r="D7">
        <v>4.0999999999999996</v>
      </c>
      <c r="E7">
        <v>27.1</v>
      </c>
      <c r="F7">
        <v>27.8</v>
      </c>
      <c r="G7">
        <f>'12_deaths'!B8</f>
        <v>348</v>
      </c>
      <c r="H7" s="7">
        <v>347</v>
      </c>
      <c r="I7" s="7">
        <f t="shared" si="0"/>
        <v>-1</v>
      </c>
      <c r="K7">
        <f t="shared" si="1"/>
        <v>41.1</v>
      </c>
    </row>
    <row r="8" spans="1:11" x14ac:dyDescent="0.25">
      <c r="A8" t="s">
        <v>210</v>
      </c>
      <c r="B8">
        <v>13.2</v>
      </c>
      <c r="C8">
        <v>22.5</v>
      </c>
      <c r="D8">
        <v>5.9</v>
      </c>
      <c r="E8">
        <v>27.5</v>
      </c>
      <c r="F8">
        <v>30.9</v>
      </c>
      <c r="G8">
        <f>'12_deaths'!B9</f>
        <v>265</v>
      </c>
      <c r="H8" s="7">
        <v>265</v>
      </c>
      <c r="I8" s="7">
        <f t="shared" si="0"/>
        <v>0</v>
      </c>
      <c r="K8">
        <f t="shared" si="1"/>
        <v>35.700000000000003</v>
      </c>
    </row>
    <row r="9" spans="1:11" x14ac:dyDescent="0.25">
      <c r="A9" t="s">
        <v>211</v>
      </c>
      <c r="B9">
        <v>4.5999999999999996</v>
      </c>
      <c r="C9">
        <v>9</v>
      </c>
      <c r="D9">
        <v>3.6</v>
      </c>
      <c r="E9">
        <v>26.1</v>
      </c>
      <c r="F9">
        <v>56.6</v>
      </c>
      <c r="G9">
        <f>'12_deaths'!B10</f>
        <v>302</v>
      </c>
      <c r="H9" s="7">
        <v>299</v>
      </c>
      <c r="I9" s="7">
        <f t="shared" si="0"/>
        <v>-3</v>
      </c>
      <c r="K9">
        <f t="shared" si="1"/>
        <v>13.6</v>
      </c>
    </row>
    <row r="10" spans="1:11" x14ac:dyDescent="0.25">
      <c r="A10" t="s">
        <v>212</v>
      </c>
      <c r="B10">
        <v>6.9</v>
      </c>
      <c r="C10">
        <v>6.9</v>
      </c>
      <c r="D10">
        <v>4.5</v>
      </c>
      <c r="E10">
        <v>27.7</v>
      </c>
      <c r="F10">
        <v>53.9</v>
      </c>
      <c r="G10">
        <f>'12_deaths'!B11</f>
        <v>317</v>
      </c>
      <c r="H10" s="7">
        <v>316</v>
      </c>
      <c r="I10" s="7">
        <f t="shared" si="0"/>
        <v>-1</v>
      </c>
      <c r="K10">
        <f t="shared" si="1"/>
        <v>13.8</v>
      </c>
    </row>
    <row r="11" spans="1:11" x14ac:dyDescent="0.25">
      <c r="A11" t="s">
        <v>213</v>
      </c>
      <c r="B11">
        <v>6.3</v>
      </c>
      <c r="C11">
        <v>5.6</v>
      </c>
      <c r="D11">
        <v>3.8</v>
      </c>
      <c r="E11">
        <v>30.6</v>
      </c>
      <c r="F11">
        <v>53.7</v>
      </c>
      <c r="G11">
        <f>'12_deaths'!B12</f>
        <v>174</v>
      </c>
      <c r="H11" s="7">
        <v>173</v>
      </c>
      <c r="I11" s="7">
        <f t="shared" si="0"/>
        <v>-1</v>
      </c>
      <c r="K11">
        <f t="shared" si="1"/>
        <v>11.899999999999999</v>
      </c>
    </row>
    <row r="12" spans="1:11" x14ac:dyDescent="0.25">
      <c r="A12" t="s">
        <v>214</v>
      </c>
      <c r="B12">
        <v>1.8</v>
      </c>
      <c r="C12">
        <v>3.1</v>
      </c>
      <c r="D12">
        <v>2</v>
      </c>
      <c r="E12">
        <v>41.7</v>
      </c>
      <c r="F12">
        <v>51.4</v>
      </c>
      <c r="G12">
        <f>'12_deaths'!B13</f>
        <v>124</v>
      </c>
      <c r="H12" s="7">
        <v>124</v>
      </c>
      <c r="I12" s="7">
        <f t="shared" si="0"/>
        <v>0</v>
      </c>
      <c r="K12">
        <f t="shared" si="1"/>
        <v>4.9000000000000004</v>
      </c>
    </row>
    <row r="13" spans="1:11" x14ac:dyDescent="0.25">
      <c r="A13" t="s">
        <v>69</v>
      </c>
      <c r="B13">
        <v>10.8</v>
      </c>
      <c r="C13">
        <v>20.7</v>
      </c>
      <c r="D13">
        <v>5.4</v>
      </c>
      <c r="E13">
        <v>28.3</v>
      </c>
      <c r="F13">
        <v>34.799999999999997</v>
      </c>
      <c r="G13">
        <f>'12_deaths'!B14</f>
        <v>3898</v>
      </c>
      <c r="H13" s="7">
        <v>3892</v>
      </c>
      <c r="I13" s="7">
        <f t="shared" si="0"/>
        <v>-6</v>
      </c>
      <c r="K13">
        <f t="shared" si="1"/>
        <v>31.5</v>
      </c>
    </row>
  </sheetData>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3"/>
  <sheetViews>
    <sheetView zoomScale="80" zoomScaleNormal="80" workbookViewId="0">
      <selection activeCell="V33" sqref="V33"/>
    </sheetView>
  </sheetViews>
  <sheetFormatPr defaultColWidth="8.7109375" defaultRowHeight="15" x14ac:dyDescent="0.25"/>
  <cols>
    <col min="1" max="1" width="15.7109375" customWidth="1"/>
  </cols>
  <sheetData>
    <row r="1" spans="1:3" x14ac:dyDescent="0.25">
      <c r="A1" s="31" t="s">
        <v>2</v>
      </c>
      <c r="B1" s="31" t="s">
        <v>163</v>
      </c>
      <c r="C1" s="31" t="s">
        <v>99</v>
      </c>
    </row>
    <row r="2" spans="1:3" x14ac:dyDescent="0.25">
      <c r="A2" t="s">
        <v>204</v>
      </c>
      <c r="B2" s="2">
        <v>102</v>
      </c>
      <c r="C2">
        <v>100</v>
      </c>
    </row>
    <row r="3" spans="1:3" x14ac:dyDescent="0.25">
      <c r="A3" t="s">
        <v>205</v>
      </c>
      <c r="B3" s="2">
        <v>90.8</v>
      </c>
      <c r="C3">
        <v>100</v>
      </c>
    </row>
    <row r="4" spans="1:3" x14ac:dyDescent="0.25">
      <c r="A4" t="s">
        <v>206</v>
      </c>
      <c r="B4" s="2">
        <v>93.4</v>
      </c>
      <c r="C4">
        <v>100</v>
      </c>
    </row>
    <row r="5" spans="1:3" x14ac:dyDescent="0.25">
      <c r="A5" t="s">
        <v>207</v>
      </c>
      <c r="B5" s="2">
        <v>116.5</v>
      </c>
      <c r="C5">
        <v>100</v>
      </c>
    </row>
    <row r="6" spans="1:3" x14ac:dyDescent="0.25">
      <c r="A6" t="s">
        <v>208</v>
      </c>
      <c r="B6" s="2">
        <v>131.5</v>
      </c>
      <c r="C6">
        <v>100</v>
      </c>
    </row>
    <row r="7" spans="1:3" x14ac:dyDescent="0.25">
      <c r="A7" t="s">
        <v>209</v>
      </c>
      <c r="B7" s="2">
        <v>122.2</v>
      </c>
      <c r="C7">
        <v>100</v>
      </c>
    </row>
    <row r="8" spans="1:3" x14ac:dyDescent="0.25">
      <c r="A8" t="s">
        <v>210</v>
      </c>
      <c r="B8" s="2">
        <v>115.1</v>
      </c>
      <c r="C8">
        <v>100</v>
      </c>
    </row>
    <row r="9" spans="1:3" x14ac:dyDescent="0.25">
      <c r="A9" t="s">
        <v>211</v>
      </c>
      <c r="B9" s="2">
        <v>107</v>
      </c>
      <c r="C9">
        <v>100</v>
      </c>
    </row>
    <row r="10" spans="1:3" x14ac:dyDescent="0.25">
      <c r="A10" t="s">
        <v>212</v>
      </c>
      <c r="B10" s="2">
        <v>105.3</v>
      </c>
      <c r="C10">
        <v>100</v>
      </c>
    </row>
    <row r="11" spans="1:3" x14ac:dyDescent="0.25">
      <c r="A11" t="s">
        <v>213</v>
      </c>
      <c r="B11" s="2">
        <v>117.4</v>
      </c>
      <c r="C11">
        <v>100</v>
      </c>
    </row>
    <row r="12" spans="1:3" x14ac:dyDescent="0.25">
      <c r="A12" t="s">
        <v>214</v>
      </c>
      <c r="B12" s="2">
        <v>118.8</v>
      </c>
      <c r="C12">
        <v>100</v>
      </c>
    </row>
    <row r="13" spans="1:3" x14ac:dyDescent="0.25">
      <c r="A13" t="s">
        <v>69</v>
      </c>
      <c r="B13" s="2">
        <v>110.1</v>
      </c>
      <c r="C13">
        <v>100</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3"/>
  <sheetViews>
    <sheetView zoomScale="80" zoomScaleNormal="80" workbookViewId="0">
      <selection activeCell="E12" sqref="E12"/>
    </sheetView>
  </sheetViews>
  <sheetFormatPr defaultColWidth="8.7109375" defaultRowHeight="15" x14ac:dyDescent="0.25"/>
  <cols>
    <col min="1" max="1" width="10.5703125" bestFit="1" customWidth="1"/>
    <col min="2" max="2" width="20.42578125" bestFit="1" customWidth="1"/>
    <col min="3" max="3" width="15.5703125" bestFit="1" customWidth="1"/>
    <col min="4" max="4" width="16.140625" bestFit="1" customWidth="1"/>
  </cols>
  <sheetData>
    <row r="1" spans="1:5" x14ac:dyDescent="0.25">
      <c r="A1" s="31" t="s">
        <v>2</v>
      </c>
      <c r="B1" s="31" t="s">
        <v>76</v>
      </c>
      <c r="C1" s="31" t="s">
        <v>75</v>
      </c>
      <c r="D1" s="31" t="str">
        <f>'12_deaths'!B2</f>
        <v>Number of deaths</v>
      </c>
      <c r="E1" s="31"/>
    </row>
    <row r="2" spans="1:5" x14ac:dyDescent="0.25">
      <c r="A2" t="s">
        <v>204</v>
      </c>
      <c r="B2">
        <v>29.7</v>
      </c>
      <c r="C2">
        <v>70.3</v>
      </c>
      <c r="D2">
        <f>'12_deaths'!B3</f>
        <v>226</v>
      </c>
    </row>
    <row r="3" spans="1:5" x14ac:dyDescent="0.25">
      <c r="A3" t="s">
        <v>205</v>
      </c>
      <c r="B3">
        <v>19.3</v>
      </c>
      <c r="C3">
        <v>80.7</v>
      </c>
      <c r="D3">
        <f>'12_deaths'!B4</f>
        <v>369</v>
      </c>
    </row>
    <row r="4" spans="1:5" x14ac:dyDescent="0.25">
      <c r="A4" t="s">
        <v>206</v>
      </c>
      <c r="B4">
        <v>17.5</v>
      </c>
      <c r="C4">
        <v>82.5</v>
      </c>
      <c r="D4">
        <f>'12_deaths'!B5</f>
        <v>475</v>
      </c>
    </row>
    <row r="5" spans="1:5" x14ac:dyDescent="0.25">
      <c r="A5" t="s">
        <v>207</v>
      </c>
      <c r="B5">
        <v>14.6</v>
      </c>
      <c r="C5">
        <v>85.4</v>
      </c>
      <c r="D5">
        <f>'12_deaths'!B6</f>
        <v>868</v>
      </c>
    </row>
    <row r="6" spans="1:5" x14ac:dyDescent="0.25">
      <c r="A6" t="s">
        <v>208</v>
      </c>
      <c r="B6">
        <v>29</v>
      </c>
      <c r="C6">
        <v>71</v>
      </c>
      <c r="D6">
        <f>'12_deaths'!B7</f>
        <v>431</v>
      </c>
    </row>
    <row r="7" spans="1:5" x14ac:dyDescent="0.25">
      <c r="A7" t="s">
        <v>209</v>
      </c>
      <c r="B7">
        <v>29.9</v>
      </c>
      <c r="C7">
        <v>70.099999999999994</v>
      </c>
      <c r="D7">
        <f>'12_deaths'!B8</f>
        <v>348</v>
      </c>
    </row>
    <row r="8" spans="1:5" x14ac:dyDescent="0.25">
      <c r="A8" t="s">
        <v>210</v>
      </c>
      <c r="B8">
        <v>29.9</v>
      </c>
      <c r="C8">
        <v>70.099999999999994</v>
      </c>
      <c r="D8">
        <f>'12_deaths'!B9</f>
        <v>265</v>
      </c>
    </row>
    <row r="9" spans="1:5" x14ac:dyDescent="0.25">
      <c r="A9" t="s">
        <v>211</v>
      </c>
      <c r="B9">
        <v>16.899999999999999</v>
      </c>
      <c r="C9">
        <v>83.1</v>
      </c>
      <c r="D9">
        <f>'12_deaths'!B10</f>
        <v>302</v>
      </c>
    </row>
    <row r="10" spans="1:5" x14ac:dyDescent="0.25">
      <c r="A10" t="s">
        <v>212</v>
      </c>
      <c r="B10">
        <v>27.9</v>
      </c>
      <c r="C10">
        <v>72.099999999999994</v>
      </c>
      <c r="D10">
        <f>'12_deaths'!B11</f>
        <v>317</v>
      </c>
    </row>
    <row r="11" spans="1:5" x14ac:dyDescent="0.25">
      <c r="A11" t="s">
        <v>213</v>
      </c>
      <c r="B11">
        <v>42.5</v>
      </c>
      <c r="C11">
        <v>57.5</v>
      </c>
      <c r="D11">
        <f>'12_deaths'!B12</f>
        <v>174</v>
      </c>
    </row>
    <row r="12" spans="1:5" x14ac:dyDescent="0.25">
      <c r="A12" t="s">
        <v>214</v>
      </c>
      <c r="B12">
        <v>50.5</v>
      </c>
      <c r="C12">
        <v>49.5</v>
      </c>
      <c r="D12">
        <f>'12_deaths'!B13</f>
        <v>124</v>
      </c>
    </row>
    <row r="13" spans="1:5" x14ac:dyDescent="0.25">
      <c r="A13" t="s">
        <v>69</v>
      </c>
      <c r="B13">
        <v>23.9</v>
      </c>
      <c r="C13">
        <v>76.099999999999994</v>
      </c>
      <c r="D13">
        <f>'12_deaths'!B14</f>
        <v>3898</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8"/>
  <sheetViews>
    <sheetView topLeftCell="C1" zoomScale="80" zoomScaleNormal="80" workbookViewId="0">
      <selection activeCell="E11" sqref="E11"/>
    </sheetView>
  </sheetViews>
  <sheetFormatPr defaultColWidth="8.7109375" defaultRowHeight="15" x14ac:dyDescent="0.25"/>
  <cols>
    <col min="1" max="1" width="14" customWidth="1"/>
    <col min="2" max="2" width="17.7109375" customWidth="1"/>
    <col min="3" max="3" width="15.5703125" bestFit="1" customWidth="1"/>
    <col min="4" max="4" width="16.140625" bestFit="1" customWidth="1"/>
  </cols>
  <sheetData>
    <row r="1" spans="1:4" x14ac:dyDescent="0.25">
      <c r="A1" t="s">
        <v>77</v>
      </c>
      <c r="B1" t="s">
        <v>83</v>
      </c>
      <c r="C1" s="31" t="s">
        <v>75</v>
      </c>
      <c r="D1" s="31" t="s">
        <v>68</v>
      </c>
    </row>
    <row r="2" spans="1:4" x14ac:dyDescent="0.25">
      <c r="A2" t="s">
        <v>78</v>
      </c>
      <c r="B2">
        <v>63.3</v>
      </c>
      <c r="C2">
        <v>36.700000000000003</v>
      </c>
      <c r="D2">
        <v>519</v>
      </c>
    </row>
    <row r="3" spans="1:4" x14ac:dyDescent="0.25">
      <c r="A3" t="s">
        <v>79</v>
      </c>
      <c r="B3">
        <v>35</v>
      </c>
      <c r="C3">
        <v>65</v>
      </c>
      <c r="D3">
        <v>419</v>
      </c>
    </row>
    <row r="4" spans="1:4" x14ac:dyDescent="0.25">
      <c r="A4" t="s">
        <v>71</v>
      </c>
      <c r="B4">
        <v>18.8</v>
      </c>
      <c r="C4">
        <v>81.2</v>
      </c>
      <c r="D4">
        <v>804</v>
      </c>
    </row>
    <row r="5" spans="1:4" x14ac:dyDescent="0.25">
      <c r="A5" t="s">
        <v>80</v>
      </c>
      <c r="B5">
        <v>28.3</v>
      </c>
      <c r="C5">
        <v>71.7</v>
      </c>
      <c r="D5">
        <v>211</v>
      </c>
    </row>
    <row r="6" spans="1:4" x14ac:dyDescent="0.25">
      <c r="A6" t="s">
        <v>81</v>
      </c>
      <c r="B6">
        <v>29</v>
      </c>
      <c r="C6">
        <v>71</v>
      </c>
      <c r="D6">
        <v>1101</v>
      </c>
    </row>
    <row r="7" spans="1:4" x14ac:dyDescent="0.25">
      <c r="A7" t="s">
        <v>74</v>
      </c>
      <c r="B7">
        <v>18.8</v>
      </c>
      <c r="C7">
        <v>81.2</v>
      </c>
      <c r="D7">
        <v>1354</v>
      </c>
    </row>
    <row r="8" spans="1:4" x14ac:dyDescent="0.25">
      <c r="A8" t="s">
        <v>82</v>
      </c>
      <c r="B8">
        <v>44.7</v>
      </c>
      <c r="C8">
        <v>55.3</v>
      </c>
      <c r="D8">
        <v>72</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6"/>
  <sheetViews>
    <sheetView zoomScale="80" zoomScaleNormal="80" workbookViewId="0">
      <selection activeCell="G23" sqref="G23"/>
    </sheetView>
  </sheetViews>
  <sheetFormatPr defaultColWidth="8.7109375" defaultRowHeight="15" x14ac:dyDescent="0.25"/>
  <sheetData>
    <row r="1" spans="1:6" x14ac:dyDescent="0.25">
      <c r="B1" s="38" t="s">
        <v>84</v>
      </c>
      <c r="C1" s="38"/>
      <c r="D1" s="38"/>
    </row>
    <row r="2" spans="1:6" x14ac:dyDescent="0.25">
      <c r="A2" t="s">
        <v>85</v>
      </c>
      <c r="B2" t="s">
        <v>84</v>
      </c>
      <c r="C2" s="38" t="s">
        <v>86</v>
      </c>
      <c r="D2" s="38"/>
      <c r="E2" t="s">
        <v>90</v>
      </c>
      <c r="F2" t="s">
        <v>91</v>
      </c>
    </row>
    <row r="3" spans="1:6" x14ac:dyDescent="0.25">
      <c r="A3" t="s">
        <v>87</v>
      </c>
      <c r="B3" s="2">
        <v>29.4</v>
      </c>
      <c r="C3" s="2">
        <v>24</v>
      </c>
      <c r="D3" s="2">
        <v>34.799999999999997</v>
      </c>
      <c r="E3">
        <f>B3-C3</f>
        <v>5.3999999999999986</v>
      </c>
      <c r="F3" s="2">
        <f>D3-B3</f>
        <v>5.3999999999999986</v>
      </c>
    </row>
    <row r="4" spans="1:6" x14ac:dyDescent="0.25">
      <c r="A4" t="s">
        <v>88</v>
      </c>
      <c r="B4" s="2">
        <v>53.6</v>
      </c>
      <c r="C4" s="2">
        <v>42.2</v>
      </c>
      <c r="D4" s="2">
        <v>65.099999999999994</v>
      </c>
      <c r="E4">
        <f>B4-C4</f>
        <v>11.399999999999999</v>
      </c>
      <c r="F4" s="2">
        <f>D4-B4</f>
        <v>11.499999999999993</v>
      </c>
    </row>
    <row r="5" spans="1:6" x14ac:dyDescent="0.25">
      <c r="A5" t="s">
        <v>92</v>
      </c>
      <c r="B5" s="2">
        <v>81.7</v>
      </c>
      <c r="C5" s="2">
        <v>63.9</v>
      </c>
      <c r="D5" s="2">
        <v>99.6</v>
      </c>
      <c r="E5">
        <f>B5-C5</f>
        <v>17.800000000000004</v>
      </c>
      <c r="F5" s="2">
        <f>D5-B5</f>
        <v>17.899999999999991</v>
      </c>
    </row>
    <row r="6" spans="1:6" x14ac:dyDescent="0.25">
      <c r="A6" s="7" t="s">
        <v>172</v>
      </c>
      <c r="B6" s="8">
        <v>36.6</v>
      </c>
      <c r="C6" s="8">
        <v>31.7</v>
      </c>
      <c r="D6" s="8">
        <v>41.5</v>
      </c>
    </row>
  </sheetData>
  <mergeCells count="2">
    <mergeCell ref="B1:D1"/>
    <mergeCell ref="C2:D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
  <sheetViews>
    <sheetView zoomScaleNormal="100" workbookViewId="0">
      <selection activeCell="A12" sqref="A12"/>
    </sheetView>
  </sheetViews>
  <sheetFormatPr defaultColWidth="8.7109375" defaultRowHeight="15" x14ac:dyDescent="0.25"/>
  <cols>
    <col min="1" max="1" width="12.7109375" customWidth="1"/>
    <col min="2" max="2" width="9.85546875" customWidth="1"/>
  </cols>
  <sheetData>
    <row r="1" spans="1:9" x14ac:dyDescent="0.25">
      <c r="C1" s="38"/>
      <c r="D1" s="38"/>
      <c r="E1" s="38"/>
      <c r="F1" s="9"/>
      <c r="G1" s="38"/>
      <c r="H1" s="38"/>
      <c r="I1" s="38"/>
    </row>
    <row r="2" spans="1:9" x14ac:dyDescent="0.25">
      <c r="A2" t="s">
        <v>85</v>
      </c>
      <c r="B2" t="s">
        <v>183</v>
      </c>
      <c r="C2" t="s">
        <v>9</v>
      </c>
      <c r="D2" t="s">
        <v>10</v>
      </c>
      <c r="E2" s="9" t="s">
        <v>184</v>
      </c>
      <c r="F2" s="9"/>
      <c r="H2" s="38"/>
      <c r="I2" s="38"/>
    </row>
    <row r="3" spans="1:9" x14ac:dyDescent="0.25">
      <c r="A3" t="s">
        <v>87</v>
      </c>
      <c r="B3">
        <f>100-C3</f>
        <v>79.400000000000006</v>
      </c>
      <c r="C3">
        <v>20.6</v>
      </c>
      <c r="D3">
        <v>35.1</v>
      </c>
      <c r="E3">
        <f>110-D3</f>
        <v>74.900000000000006</v>
      </c>
    </row>
    <row r="4" spans="1:9" x14ac:dyDescent="0.25">
      <c r="A4" t="s">
        <v>88</v>
      </c>
      <c r="B4">
        <f>100-C4</f>
        <v>65.7</v>
      </c>
      <c r="C4">
        <v>34.299999999999997</v>
      </c>
      <c r="D4">
        <v>67.5</v>
      </c>
      <c r="E4">
        <f>110-D4</f>
        <v>42.5</v>
      </c>
    </row>
    <row r="5" spans="1:9" x14ac:dyDescent="0.25">
      <c r="A5" t="s">
        <v>89</v>
      </c>
      <c r="B5">
        <f>100-C5</f>
        <v>48.7</v>
      </c>
      <c r="C5">
        <v>51.3</v>
      </c>
      <c r="D5">
        <v>103</v>
      </c>
      <c r="E5">
        <f>110-D5</f>
        <v>7</v>
      </c>
    </row>
    <row r="6" spans="1:9" x14ac:dyDescent="0.25">
      <c r="A6" s="7" t="s">
        <v>172</v>
      </c>
      <c r="B6" s="7">
        <f>100-C6</f>
        <v>73.599999999999994</v>
      </c>
      <c r="C6" s="7">
        <v>26.4</v>
      </c>
      <c r="D6" s="7">
        <v>40.1</v>
      </c>
    </row>
  </sheetData>
  <mergeCells count="3">
    <mergeCell ref="C1:E1"/>
    <mergeCell ref="G1:I1"/>
    <mergeCell ref="H2:I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
  <sheetViews>
    <sheetView zoomScale="80" zoomScaleNormal="80" workbookViewId="0">
      <selection activeCell="F17" sqref="F17"/>
    </sheetView>
  </sheetViews>
  <sheetFormatPr defaultColWidth="8.7109375" defaultRowHeight="15" x14ac:dyDescent="0.25"/>
  <cols>
    <col min="4" max="4" width="20.42578125" customWidth="1"/>
    <col min="5" max="5" width="12.140625" customWidth="1"/>
    <col min="6" max="6" width="13.140625" customWidth="1"/>
    <col min="7" max="7" width="15.140625" customWidth="1"/>
  </cols>
  <sheetData>
    <row r="1" spans="2:8" ht="60" x14ac:dyDescent="0.25">
      <c r="B1" s="31" t="s">
        <v>0</v>
      </c>
      <c r="C1" s="31" t="s">
        <v>2</v>
      </c>
      <c r="D1" s="32" t="s">
        <v>3</v>
      </c>
      <c r="E1" s="32" t="s">
        <v>173</v>
      </c>
      <c r="F1" s="32" t="s">
        <v>4</v>
      </c>
      <c r="G1" s="32" t="s">
        <v>1</v>
      </c>
      <c r="H1" s="29"/>
    </row>
    <row r="2" spans="2:8" x14ac:dyDescent="0.25">
      <c r="B2">
        <v>1</v>
      </c>
      <c r="C2" t="s">
        <v>193</v>
      </c>
      <c r="D2">
        <v>50899</v>
      </c>
      <c r="E2">
        <v>5.9533291928226468</v>
      </c>
      <c r="F2">
        <v>39108</v>
      </c>
      <c r="G2">
        <v>4.5714739929326145</v>
      </c>
    </row>
    <row r="3" spans="2:8" x14ac:dyDescent="0.25">
      <c r="B3">
        <v>2</v>
      </c>
      <c r="C3" t="s">
        <v>194</v>
      </c>
      <c r="D3">
        <v>67760</v>
      </c>
      <c r="E3">
        <v>7.9254520934726136</v>
      </c>
      <c r="F3">
        <v>121358</v>
      </c>
      <c r="G3">
        <v>14.185970666725892</v>
      </c>
    </row>
    <row r="4" spans="2:8" x14ac:dyDescent="0.25">
      <c r="B4">
        <v>3</v>
      </c>
      <c r="C4" t="s">
        <v>195</v>
      </c>
      <c r="D4">
        <v>167250</v>
      </c>
      <c r="E4">
        <v>19.562158539452401</v>
      </c>
      <c r="F4">
        <v>88849</v>
      </c>
      <c r="G4">
        <v>10.385877385651781</v>
      </c>
    </row>
    <row r="5" spans="2:8" x14ac:dyDescent="0.25">
      <c r="B5">
        <v>4</v>
      </c>
      <c r="C5" t="s">
        <v>196</v>
      </c>
      <c r="D5">
        <v>158661</v>
      </c>
      <c r="E5">
        <v>18.557558361901688</v>
      </c>
      <c r="F5">
        <v>162163</v>
      </c>
      <c r="G5">
        <v>18.95581305911659</v>
      </c>
    </row>
    <row r="6" spans="2:8" x14ac:dyDescent="0.25">
      <c r="B6">
        <v>5</v>
      </c>
      <c r="C6" t="s">
        <v>197</v>
      </c>
      <c r="D6">
        <v>78913</v>
      </c>
      <c r="E6">
        <v>9.2299468868389081</v>
      </c>
      <c r="F6">
        <v>106212</v>
      </c>
      <c r="G6">
        <v>12.415500555828956</v>
      </c>
    </row>
    <row r="7" spans="2:8" x14ac:dyDescent="0.25">
      <c r="B7">
        <v>6</v>
      </c>
      <c r="C7" t="s">
        <v>198</v>
      </c>
      <c r="D7">
        <v>61356</v>
      </c>
      <c r="E7">
        <v>7.1764173354059286</v>
      </c>
      <c r="F7">
        <v>95392</v>
      </c>
      <c r="G7">
        <v>11.150712057221744</v>
      </c>
    </row>
    <row r="8" spans="2:8" x14ac:dyDescent="0.25">
      <c r="B8">
        <v>7</v>
      </c>
      <c r="C8" t="s">
        <v>199</v>
      </c>
      <c r="D8">
        <v>68746</v>
      </c>
      <c r="E8">
        <v>8.0407781820818816</v>
      </c>
      <c r="F8">
        <v>44796</v>
      </c>
      <c r="G8">
        <v>5.2363646565257591</v>
      </c>
    </row>
    <row r="9" spans="2:8" x14ac:dyDescent="0.25">
      <c r="B9">
        <v>8</v>
      </c>
      <c r="C9" t="s">
        <v>200</v>
      </c>
      <c r="D9">
        <v>55735</v>
      </c>
      <c r="E9">
        <v>6.5189650594701316</v>
      </c>
      <c r="F9">
        <v>56754</v>
      </c>
      <c r="G9">
        <v>6.6341780452822334</v>
      </c>
    </row>
    <row r="10" spans="2:8" x14ac:dyDescent="0.25">
      <c r="B10">
        <v>9</v>
      </c>
      <c r="C10" t="s">
        <v>201</v>
      </c>
      <c r="D10">
        <v>53387</v>
      </c>
      <c r="E10">
        <v>6.2443345766561746</v>
      </c>
      <c r="F10">
        <v>42243</v>
      </c>
      <c r="G10">
        <v>4.9379353555142798</v>
      </c>
    </row>
    <row r="11" spans="2:8" x14ac:dyDescent="0.25">
      <c r="B11">
        <v>10</v>
      </c>
      <c r="C11" t="s">
        <v>202</v>
      </c>
      <c r="D11">
        <v>50869</v>
      </c>
      <c r="E11">
        <v>5.9498202854613105</v>
      </c>
      <c r="F11">
        <v>48548</v>
      </c>
      <c r="G11">
        <v>5.6749493558579465</v>
      </c>
    </row>
    <row r="12" spans="2:8" x14ac:dyDescent="0.25">
      <c r="B12">
        <v>11</v>
      </c>
      <c r="C12" t="s">
        <v>203</v>
      </c>
      <c r="D12">
        <v>41391</v>
      </c>
      <c r="E12">
        <v>4.8412394864363186</v>
      </c>
      <c r="F12">
        <v>50056</v>
      </c>
      <c r="G12">
        <v>5.8512248693422046</v>
      </c>
    </row>
    <row r="13" spans="2:8" x14ac:dyDescent="0.25">
      <c r="C13" t="s">
        <v>6</v>
      </c>
      <c r="D13">
        <v>854967</v>
      </c>
      <c r="E13">
        <v>100</v>
      </c>
      <c r="F13">
        <v>855479</v>
      </c>
      <c r="G13">
        <v>100</v>
      </c>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F31"/>
  <sheetViews>
    <sheetView topLeftCell="B1" zoomScale="80" zoomScaleNormal="80" workbookViewId="0">
      <selection activeCell="B2" sqref="B2:D2"/>
    </sheetView>
  </sheetViews>
  <sheetFormatPr defaultColWidth="8.7109375" defaultRowHeight="15" x14ac:dyDescent="0.25"/>
  <cols>
    <col min="1" max="1" width="17" customWidth="1"/>
  </cols>
  <sheetData>
    <row r="2" spans="1:5" x14ac:dyDescent="0.25">
      <c r="B2" s="31" t="s">
        <v>87</v>
      </c>
      <c r="C2" s="31" t="s">
        <v>88</v>
      </c>
      <c r="D2" s="31" t="s">
        <v>92</v>
      </c>
    </row>
    <row r="3" spans="1:5" x14ac:dyDescent="0.25">
      <c r="A3" t="s">
        <v>204</v>
      </c>
      <c r="B3" s="2">
        <v>28.077169999999999</v>
      </c>
      <c r="C3" s="2">
        <v>45.5717</v>
      </c>
      <c r="D3" s="2">
        <v>63.201479999999997</v>
      </c>
      <c r="E3" s="2"/>
    </row>
    <row r="4" spans="1:5" x14ac:dyDescent="0.25">
      <c r="A4" t="s">
        <v>205</v>
      </c>
      <c r="B4" s="2">
        <v>34.621720000000003</v>
      </c>
      <c r="C4" s="2">
        <v>77.898480000000006</v>
      </c>
      <c r="D4" s="28">
        <v>125.9034</v>
      </c>
      <c r="E4" s="2"/>
    </row>
    <row r="5" spans="1:5" x14ac:dyDescent="0.25">
      <c r="A5" t="s">
        <v>206</v>
      </c>
      <c r="B5" s="2">
        <v>23.35623</v>
      </c>
      <c r="C5" s="2">
        <v>53.11009</v>
      </c>
      <c r="D5" s="28">
        <v>82.132069999999999</v>
      </c>
      <c r="E5" s="2"/>
    </row>
    <row r="6" spans="1:5" x14ac:dyDescent="0.25">
      <c r="A6" t="s">
        <v>207</v>
      </c>
      <c r="B6" s="2">
        <v>41.335270000000001</v>
      </c>
      <c r="C6" s="2">
        <v>96.130319999999998</v>
      </c>
      <c r="D6" s="28">
        <v>146.1156</v>
      </c>
      <c r="E6" s="2"/>
    </row>
    <row r="7" spans="1:5" x14ac:dyDescent="0.25">
      <c r="A7" t="s">
        <v>208</v>
      </c>
      <c r="B7" s="2">
        <v>51.545610000000003</v>
      </c>
      <c r="C7" s="2">
        <v>82.428030000000007</v>
      </c>
      <c r="D7" s="28">
        <v>126.86499999999999</v>
      </c>
      <c r="E7" s="2"/>
    </row>
    <row r="8" spans="1:5" x14ac:dyDescent="0.25">
      <c r="A8" t="s">
        <v>209</v>
      </c>
      <c r="B8" s="2">
        <v>38.948799999999999</v>
      </c>
      <c r="C8" s="2">
        <v>66.5625</v>
      </c>
      <c r="D8" s="28">
        <v>96.483829999999998</v>
      </c>
      <c r="E8" s="2"/>
    </row>
    <row r="9" spans="1:5" x14ac:dyDescent="0.25">
      <c r="A9" t="s">
        <v>210</v>
      </c>
      <c r="B9" s="2">
        <v>29.119769999999999</v>
      </c>
      <c r="C9" s="2">
        <v>50.631749999999997</v>
      </c>
      <c r="D9" s="2">
        <v>78.972059999999999</v>
      </c>
      <c r="E9" s="2"/>
    </row>
    <row r="10" spans="1:5" x14ac:dyDescent="0.25">
      <c r="A10" t="s">
        <v>211</v>
      </c>
      <c r="B10" s="2">
        <v>15.1463</v>
      </c>
      <c r="C10" s="2">
        <v>24.57244</v>
      </c>
      <c r="D10" s="2">
        <v>44.713700000000003</v>
      </c>
      <c r="E10" s="2"/>
    </row>
    <row r="11" spans="1:5" x14ac:dyDescent="0.25">
      <c r="A11" t="s">
        <v>212</v>
      </c>
      <c r="B11" s="2">
        <v>26.01557</v>
      </c>
      <c r="C11" s="2">
        <v>35.500579999999999</v>
      </c>
      <c r="D11" s="2">
        <v>52.005180000000003</v>
      </c>
      <c r="E11" s="2"/>
    </row>
    <row r="12" spans="1:5" x14ac:dyDescent="0.25">
      <c r="A12" t="s">
        <v>213</v>
      </c>
      <c r="B12" s="2">
        <v>17.895610000000001</v>
      </c>
      <c r="C12" s="2">
        <v>23.412659999999999</v>
      </c>
      <c r="D12" s="2">
        <v>33.76735</v>
      </c>
      <c r="E12" s="2"/>
    </row>
    <row r="13" spans="1:5" x14ac:dyDescent="0.25">
      <c r="A13" t="s">
        <v>214</v>
      </c>
      <c r="B13" s="2">
        <v>6.0499970000000003</v>
      </c>
      <c r="C13" s="2">
        <v>14.654489999999999</v>
      </c>
      <c r="D13" s="2">
        <v>16.232299999999999</v>
      </c>
      <c r="E13" s="2"/>
    </row>
    <row r="14" spans="1:5" x14ac:dyDescent="0.25">
      <c r="A14" t="s">
        <v>69</v>
      </c>
      <c r="B14" s="2">
        <v>29.436859999999999</v>
      </c>
      <c r="C14" s="2">
        <v>53.632930000000002</v>
      </c>
      <c r="D14" s="2">
        <v>81.740560000000002</v>
      </c>
      <c r="E14" s="2"/>
    </row>
    <row r="20" spans="3:6" x14ac:dyDescent="0.25">
      <c r="C20" s="2"/>
      <c r="F20" s="2"/>
    </row>
    <row r="21" spans="3:6" x14ac:dyDescent="0.25">
      <c r="C21" s="2"/>
      <c r="F21" s="2"/>
    </row>
    <row r="22" spans="3:6" x14ac:dyDescent="0.25">
      <c r="C22" s="2"/>
      <c r="F22" s="2"/>
    </row>
    <row r="23" spans="3:6" x14ac:dyDescent="0.25">
      <c r="C23" s="2"/>
      <c r="F23" s="2"/>
    </row>
    <row r="24" spans="3:6" x14ac:dyDescent="0.25">
      <c r="C24" s="2"/>
      <c r="F24" s="2"/>
    </row>
    <row r="25" spans="3:6" x14ac:dyDescent="0.25">
      <c r="C25" s="2"/>
      <c r="F25" s="2"/>
    </row>
    <row r="26" spans="3:6" x14ac:dyDescent="0.25">
      <c r="C26" s="2"/>
      <c r="F26" s="2"/>
    </row>
    <row r="27" spans="3:6" x14ac:dyDescent="0.25">
      <c r="C27" s="2"/>
      <c r="F27" s="2"/>
    </row>
    <row r="28" spans="3:6" x14ac:dyDescent="0.25">
      <c r="C28" s="2"/>
      <c r="F28" s="2"/>
    </row>
    <row r="29" spans="3:6" x14ac:dyDescent="0.25">
      <c r="C29" s="2"/>
      <c r="F29" s="2"/>
    </row>
    <row r="30" spans="3:6" x14ac:dyDescent="0.25">
      <c r="C30" s="2"/>
      <c r="F30" s="2"/>
    </row>
    <row r="31" spans="3:6" x14ac:dyDescent="0.25">
      <c r="C31" s="2"/>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1"/>
  <sheetViews>
    <sheetView zoomScale="80" zoomScaleNormal="80" workbookViewId="0">
      <selection activeCell="K28" sqref="K28"/>
    </sheetView>
  </sheetViews>
  <sheetFormatPr defaultColWidth="8.7109375" defaultRowHeight="15" x14ac:dyDescent="0.25"/>
  <cols>
    <col min="1" max="1" width="11.140625" customWidth="1"/>
  </cols>
  <sheetData>
    <row r="1" spans="1:2" x14ac:dyDescent="0.25">
      <c r="A1" s="5"/>
      <c r="B1" t="s">
        <v>115</v>
      </c>
    </row>
    <row r="2" spans="1:2" x14ac:dyDescent="0.25">
      <c r="A2" t="s">
        <v>104</v>
      </c>
      <c r="B2">
        <v>0.53846153799999996</v>
      </c>
    </row>
    <row r="3" spans="1:2" x14ac:dyDescent="0.25">
      <c r="A3" t="s">
        <v>105</v>
      </c>
      <c r="B3">
        <v>0.34965035</v>
      </c>
    </row>
    <row r="4" spans="1:2" x14ac:dyDescent="0.25">
      <c r="A4" t="s">
        <v>106</v>
      </c>
      <c r="B4">
        <v>0.104895105</v>
      </c>
    </row>
    <row r="5" spans="1:2" x14ac:dyDescent="0.25">
      <c r="A5" t="s">
        <v>107</v>
      </c>
      <c r="B5">
        <v>0</v>
      </c>
    </row>
    <row r="6" spans="1:2" x14ac:dyDescent="0.25">
      <c r="A6" t="s">
        <v>108</v>
      </c>
      <c r="B6">
        <v>6.9930069999999999E-3</v>
      </c>
    </row>
    <row r="7" spans="1:2" x14ac:dyDescent="0.25">
      <c r="A7" t="s">
        <v>109</v>
      </c>
      <c r="B7">
        <v>0</v>
      </c>
    </row>
    <row r="11" spans="1:2" x14ac:dyDescent="0.25">
      <c r="A11" s="5"/>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3"/>
  <sheetViews>
    <sheetView zoomScale="80" zoomScaleNormal="80" workbookViewId="0">
      <selection activeCell="D15" sqref="D15"/>
    </sheetView>
  </sheetViews>
  <sheetFormatPr defaultColWidth="8.7109375" defaultRowHeight="15" x14ac:dyDescent="0.25"/>
  <cols>
    <col min="1" max="1" width="18.7109375" customWidth="1"/>
    <col min="3" max="3" width="16.28515625" customWidth="1"/>
  </cols>
  <sheetData>
    <row r="1" spans="1:5" x14ac:dyDescent="0.25">
      <c r="A1" s="5"/>
      <c r="B1" s="31" t="s">
        <v>187</v>
      </c>
      <c r="C1" s="31" t="s">
        <v>185</v>
      </c>
      <c r="D1" s="31" t="s">
        <v>186</v>
      </c>
      <c r="E1" s="31" t="s">
        <v>188</v>
      </c>
    </row>
    <row r="2" spans="1:5" x14ac:dyDescent="0.25">
      <c r="A2" t="s">
        <v>110</v>
      </c>
      <c r="B2">
        <f>0.5-C2</f>
        <v>0.28196721311475403</v>
      </c>
      <c r="C2">
        <v>0.21803278688524599</v>
      </c>
      <c r="D2">
        <v>0.11377245508981999</v>
      </c>
      <c r="E2">
        <f>0.5-D2</f>
        <v>0.38622754491018002</v>
      </c>
    </row>
    <row r="3" spans="1:5" x14ac:dyDescent="0.25">
      <c r="A3" t="s">
        <v>111</v>
      </c>
      <c r="B3">
        <f t="shared" ref="B3:B9" si="0">0.5-C3</f>
        <v>0.31475409836065599</v>
      </c>
      <c r="C3">
        <v>0.18524590163934401</v>
      </c>
      <c r="D3">
        <v>0.13173652694610799</v>
      </c>
      <c r="E3">
        <f t="shared" ref="E3:E9" si="1">0.5-D3</f>
        <v>0.36826347305389201</v>
      </c>
    </row>
    <row r="4" spans="1:5" x14ac:dyDescent="0.25">
      <c r="A4" t="s">
        <v>112</v>
      </c>
      <c r="B4">
        <f t="shared" si="0"/>
        <v>0.32131147540983601</v>
      </c>
      <c r="C4">
        <v>0.17868852459016399</v>
      </c>
      <c r="D4">
        <v>5.9880239520958098E-2</v>
      </c>
      <c r="E4">
        <f t="shared" si="1"/>
        <v>0.44011976047904189</v>
      </c>
    </row>
    <row r="5" spans="1:5" x14ac:dyDescent="0.25">
      <c r="A5" t="s">
        <v>116</v>
      </c>
      <c r="B5">
        <f t="shared" si="0"/>
        <v>0.4573770491803279</v>
      </c>
      <c r="C5">
        <v>4.2622950819672101E-2</v>
      </c>
      <c r="D5">
        <v>5.3892215568862298E-2</v>
      </c>
      <c r="E5">
        <f t="shared" si="1"/>
        <v>0.44610778443113769</v>
      </c>
    </row>
    <row r="6" spans="1:5" x14ac:dyDescent="0.25">
      <c r="A6" t="s">
        <v>118</v>
      </c>
      <c r="B6">
        <f t="shared" si="0"/>
        <v>0.5</v>
      </c>
      <c r="C6">
        <v>0</v>
      </c>
      <c r="D6">
        <v>0.179640718562874</v>
      </c>
      <c r="E6">
        <f t="shared" si="1"/>
        <v>0.320359281437126</v>
      </c>
    </row>
    <row r="7" spans="1:5" x14ac:dyDescent="0.25">
      <c r="A7" t="s">
        <v>113</v>
      </c>
      <c r="B7">
        <f t="shared" si="0"/>
        <v>0.4573770491803279</v>
      </c>
      <c r="C7">
        <v>4.2622950819672101E-2</v>
      </c>
      <c r="D7">
        <v>0</v>
      </c>
      <c r="E7">
        <f t="shared" si="1"/>
        <v>0.5</v>
      </c>
    </row>
    <row r="8" spans="1:5" x14ac:dyDescent="0.25">
      <c r="A8" t="s">
        <v>114</v>
      </c>
      <c r="B8">
        <f t="shared" si="0"/>
        <v>0.242622950819672</v>
      </c>
      <c r="C8">
        <v>0.257377049180328</v>
      </c>
      <c r="D8">
        <v>0.269461077844311</v>
      </c>
      <c r="E8">
        <f t="shared" si="1"/>
        <v>0.230538922155689</v>
      </c>
    </row>
    <row r="9" spans="1:5" x14ac:dyDescent="0.25">
      <c r="A9" t="s">
        <v>108</v>
      </c>
      <c r="B9">
        <f t="shared" si="0"/>
        <v>0.42459016393442617</v>
      </c>
      <c r="C9">
        <v>7.5409836065573804E-2</v>
      </c>
      <c r="D9">
        <v>0.19161676646706599</v>
      </c>
      <c r="E9">
        <f t="shared" si="1"/>
        <v>0.30838323353293401</v>
      </c>
    </row>
    <row r="13" spans="1:5" x14ac:dyDescent="0.25">
      <c r="A13" s="5"/>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28"/>
  <sheetViews>
    <sheetView zoomScale="80" zoomScaleNormal="80" workbookViewId="0">
      <selection activeCell="H7" sqref="H7"/>
    </sheetView>
  </sheetViews>
  <sheetFormatPr defaultColWidth="8.7109375" defaultRowHeight="15" x14ac:dyDescent="0.25"/>
  <cols>
    <col min="2" max="2" width="12.7109375" bestFit="1" customWidth="1"/>
    <col min="3" max="3" width="12.7109375" customWidth="1"/>
  </cols>
  <sheetData>
    <row r="1" spans="1:6" x14ac:dyDescent="0.25">
      <c r="B1" s="31" t="s">
        <v>189</v>
      </c>
      <c r="C1" s="31" t="s">
        <v>190</v>
      </c>
      <c r="D1" s="31" t="s">
        <v>74</v>
      </c>
      <c r="E1" s="31" t="s">
        <v>191</v>
      </c>
    </row>
    <row r="2" spans="1:6" x14ac:dyDescent="0.25">
      <c r="A2" t="s">
        <v>116</v>
      </c>
      <c r="B2">
        <f t="shared" ref="B2:B10" si="0">0.5-C2</f>
        <v>0.21999999999999997</v>
      </c>
      <c r="C2">
        <v>0.28000000000000003</v>
      </c>
      <c r="D2">
        <v>0.106003752345216</v>
      </c>
      <c r="E2" s="10">
        <f>0.5-D2</f>
        <v>0.39399624765478403</v>
      </c>
      <c r="F2" s="10"/>
    </row>
    <row r="3" spans="1:6" x14ac:dyDescent="0.25">
      <c r="A3" t="s">
        <v>118</v>
      </c>
      <c r="B3">
        <f t="shared" si="0"/>
        <v>0.350909090909091</v>
      </c>
      <c r="C3">
        <v>0.149090909090909</v>
      </c>
      <c r="D3">
        <v>6.9418386491557196E-2</v>
      </c>
      <c r="E3" s="10">
        <f t="shared" ref="E3:E10" si="1">0.5-D3</f>
        <v>0.43058161350844282</v>
      </c>
      <c r="F3" s="10"/>
    </row>
    <row r="4" spans="1:6" x14ac:dyDescent="0.25">
      <c r="A4" t="s">
        <v>119</v>
      </c>
      <c r="B4">
        <f t="shared" si="0"/>
        <v>0.38606060606060599</v>
      </c>
      <c r="C4">
        <v>0.11393939393939399</v>
      </c>
      <c r="E4" s="10">
        <f t="shared" si="1"/>
        <v>0.5</v>
      </c>
      <c r="F4" s="10"/>
    </row>
    <row r="5" spans="1:6" x14ac:dyDescent="0.25">
      <c r="A5" t="s">
        <v>120</v>
      </c>
      <c r="B5">
        <f t="shared" si="0"/>
        <v>0.42848484848484847</v>
      </c>
      <c r="C5">
        <v>7.1515151515151504E-2</v>
      </c>
      <c r="D5">
        <v>0.17073170731707299</v>
      </c>
      <c r="E5" s="10">
        <f t="shared" si="1"/>
        <v>0.32926829268292701</v>
      </c>
      <c r="F5" s="10"/>
    </row>
    <row r="6" spans="1:6" x14ac:dyDescent="0.25">
      <c r="A6" t="s">
        <v>121</v>
      </c>
      <c r="B6">
        <f t="shared" si="0"/>
        <v>0.47090909090909089</v>
      </c>
      <c r="C6">
        <v>2.9090909090909101E-2</v>
      </c>
      <c r="D6">
        <v>4.7842401500938103E-2</v>
      </c>
      <c r="E6" s="10">
        <f t="shared" si="1"/>
        <v>0.4521575984990619</v>
      </c>
      <c r="F6" s="10"/>
    </row>
    <row r="7" spans="1:6" x14ac:dyDescent="0.25">
      <c r="A7" t="s">
        <v>160</v>
      </c>
      <c r="B7">
        <f t="shared" si="0"/>
        <v>0.5</v>
      </c>
      <c r="C7">
        <v>0</v>
      </c>
      <c r="D7">
        <v>0.13602251407129501</v>
      </c>
      <c r="E7" s="10">
        <f t="shared" si="1"/>
        <v>0.36397748592870499</v>
      </c>
      <c r="F7" s="10"/>
    </row>
    <row r="8" spans="1:6" x14ac:dyDescent="0.25">
      <c r="A8" t="s">
        <v>114</v>
      </c>
      <c r="B8">
        <f t="shared" si="0"/>
        <v>0.36545454545454503</v>
      </c>
      <c r="C8">
        <v>0.134545454545455</v>
      </c>
      <c r="D8">
        <v>0.23921200750468999</v>
      </c>
      <c r="E8" s="10">
        <f t="shared" si="1"/>
        <v>0.26078799249531004</v>
      </c>
      <c r="F8" s="10"/>
    </row>
    <row r="9" spans="1:6" x14ac:dyDescent="0.25">
      <c r="A9" t="s">
        <v>108</v>
      </c>
      <c r="B9">
        <f t="shared" si="0"/>
        <v>0.27818181818181797</v>
      </c>
      <c r="C9">
        <v>0.221818181818182</v>
      </c>
      <c r="D9">
        <v>0.230769230769231</v>
      </c>
      <c r="E9" s="10">
        <f t="shared" si="1"/>
        <v>0.269230769230769</v>
      </c>
      <c r="F9" s="10"/>
    </row>
    <row r="10" spans="1:6" x14ac:dyDescent="0.25">
      <c r="A10" t="s">
        <v>109</v>
      </c>
      <c r="B10">
        <f t="shared" si="0"/>
        <v>0.5</v>
      </c>
      <c r="C10">
        <v>0</v>
      </c>
      <c r="E10" s="10">
        <f t="shared" si="1"/>
        <v>0.5</v>
      </c>
      <c r="F10" s="10"/>
    </row>
    <row r="15" spans="1:6" x14ac:dyDescent="0.25">
      <c r="B15" s="31" t="s">
        <v>190</v>
      </c>
      <c r="C15" s="31" t="s">
        <v>74</v>
      </c>
    </row>
    <row r="16" spans="1:6" x14ac:dyDescent="0.25">
      <c r="A16" t="s">
        <v>116</v>
      </c>
      <c r="B16">
        <v>0.28000000000000003</v>
      </c>
      <c r="C16">
        <v>0.106003752345216</v>
      </c>
    </row>
    <row r="17" spans="1:10" x14ac:dyDescent="0.25">
      <c r="A17" t="s">
        <v>118</v>
      </c>
      <c r="B17">
        <v>0.149090909090909</v>
      </c>
      <c r="C17">
        <v>6.9418386491557196E-2</v>
      </c>
    </row>
    <row r="18" spans="1:10" x14ac:dyDescent="0.25">
      <c r="A18" t="s">
        <v>119</v>
      </c>
      <c r="B18">
        <v>0.11393939393939399</v>
      </c>
    </row>
    <row r="19" spans="1:10" x14ac:dyDescent="0.25">
      <c r="A19" t="s">
        <v>120</v>
      </c>
      <c r="B19">
        <v>7.1515151515151504E-2</v>
      </c>
      <c r="C19">
        <v>0.17073170731707299</v>
      </c>
    </row>
    <row r="20" spans="1:10" x14ac:dyDescent="0.25">
      <c r="A20" t="s">
        <v>121</v>
      </c>
      <c r="B20">
        <v>2.9090909090909101E-2</v>
      </c>
      <c r="C20">
        <v>4.7842401500938103E-2</v>
      </c>
    </row>
    <row r="21" spans="1:10" x14ac:dyDescent="0.25">
      <c r="A21" t="s">
        <v>160</v>
      </c>
      <c r="B21">
        <v>0</v>
      </c>
      <c r="C21">
        <v>0.13602251407129501</v>
      </c>
      <c r="I21" s="10"/>
      <c r="J21" s="10"/>
    </row>
    <row r="22" spans="1:10" x14ac:dyDescent="0.25">
      <c r="A22" t="s">
        <v>114</v>
      </c>
      <c r="B22">
        <v>0.134545454545455</v>
      </c>
      <c r="C22">
        <v>0.23921200750468999</v>
      </c>
      <c r="I22" s="10"/>
      <c r="J22" s="10"/>
    </row>
    <row r="23" spans="1:10" x14ac:dyDescent="0.25">
      <c r="A23" t="s">
        <v>108</v>
      </c>
      <c r="B23">
        <v>0.221818181818182</v>
      </c>
      <c r="C23">
        <v>0.230769230769231</v>
      </c>
      <c r="I23" s="10"/>
      <c r="J23" s="10"/>
    </row>
    <row r="24" spans="1:10" x14ac:dyDescent="0.25">
      <c r="I24" s="10"/>
      <c r="J24" s="10"/>
    </row>
    <row r="25" spans="1:10" x14ac:dyDescent="0.25">
      <c r="I25" s="10"/>
      <c r="J25" s="10"/>
    </row>
    <row r="26" spans="1:10" x14ac:dyDescent="0.25">
      <c r="I26" s="10"/>
      <c r="J26" s="10"/>
    </row>
    <row r="27" spans="1:10" x14ac:dyDescent="0.25">
      <c r="I27" s="10"/>
      <c r="J27" s="10"/>
    </row>
    <row r="28" spans="1:10" x14ac:dyDescent="0.25">
      <c r="I28" s="10"/>
      <c r="J28" s="10"/>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5"/>
  <sheetViews>
    <sheetView zoomScale="80" zoomScaleNormal="80" workbookViewId="0">
      <selection activeCell="E30" sqref="E30"/>
    </sheetView>
  </sheetViews>
  <sheetFormatPr defaultColWidth="8.7109375" defaultRowHeight="15" x14ac:dyDescent="0.25"/>
  <cols>
    <col min="1" max="1" width="29.5703125" bestFit="1" customWidth="1"/>
    <col min="2" max="2" width="14.5703125" bestFit="1" customWidth="1"/>
    <col min="3" max="3" width="20.85546875" bestFit="1" customWidth="1"/>
  </cols>
  <sheetData>
    <row r="1" spans="1:3" x14ac:dyDescent="0.25">
      <c r="B1" t="s">
        <v>122</v>
      </c>
      <c r="C1" t="s">
        <v>123</v>
      </c>
    </row>
    <row r="2" spans="1:3" x14ac:dyDescent="0.25">
      <c r="A2" t="s">
        <v>124</v>
      </c>
    </row>
    <row r="3" spans="1:3" x14ac:dyDescent="0.25">
      <c r="A3" t="s">
        <v>125</v>
      </c>
      <c r="B3" s="16">
        <v>0.86081516742706299</v>
      </c>
      <c r="C3" s="16">
        <v>0.86348414421081543</v>
      </c>
    </row>
    <row r="4" spans="1:3" x14ac:dyDescent="0.25">
      <c r="A4" t="s">
        <v>126</v>
      </c>
      <c r="B4" s="16">
        <v>0.49012783169746399</v>
      </c>
      <c r="C4" s="16">
        <v>0.42575934529304504</v>
      </c>
    </row>
    <row r="5" spans="1:3" x14ac:dyDescent="0.25">
      <c r="A5" t="s">
        <v>127</v>
      </c>
      <c r="B5" s="16">
        <v>0.32203236222267151</v>
      </c>
      <c r="C5" s="16">
        <v>0.39649394154548645</v>
      </c>
    </row>
    <row r="6" spans="1:3" x14ac:dyDescent="0.25">
      <c r="A6" t="s">
        <v>128</v>
      </c>
      <c r="B6" s="16">
        <v>0.70311117172241211</v>
      </c>
      <c r="C6" s="16">
        <v>0.73722541332244873</v>
      </c>
    </row>
    <row r="7" spans="1:3" x14ac:dyDescent="0.25">
      <c r="A7" t="s">
        <v>129</v>
      </c>
      <c r="B7" s="16">
        <v>0.69100993871688843</v>
      </c>
      <c r="C7" s="16">
        <v>0.73175501823425293</v>
      </c>
    </row>
    <row r="8" spans="1:3" x14ac:dyDescent="0.25">
      <c r="A8" t="s">
        <v>130</v>
      </c>
      <c r="B8" s="16"/>
      <c r="C8" s="16"/>
    </row>
    <row r="9" spans="1:3" x14ac:dyDescent="0.25">
      <c r="A9" t="s">
        <v>131</v>
      </c>
      <c r="B9" s="16">
        <v>0.6109544038772583</v>
      </c>
      <c r="C9" s="16">
        <v>0.44708594679832458</v>
      </c>
    </row>
    <row r="10" spans="1:3" x14ac:dyDescent="0.25">
      <c r="A10" t="s">
        <v>132</v>
      </c>
      <c r="B10" s="16">
        <v>0.64008027315139771</v>
      </c>
      <c r="C10" s="16">
        <v>0.44278156757354736</v>
      </c>
    </row>
    <row r="11" spans="1:3" x14ac:dyDescent="0.25">
      <c r="A11" t="s">
        <v>133</v>
      </c>
      <c r="B11" s="16">
        <v>0.10698418319225311</v>
      </c>
      <c r="C11" s="16">
        <v>2.5339599698781967E-2</v>
      </c>
    </row>
    <row r="12" spans="1:3" x14ac:dyDescent="0.25">
      <c r="A12" t="s">
        <v>134</v>
      </c>
    </row>
    <row r="13" spans="1:3" x14ac:dyDescent="0.25">
      <c r="A13" t="s">
        <v>135</v>
      </c>
      <c r="B13" s="17"/>
      <c r="C13" s="16">
        <v>7.8288532793521881E-2</v>
      </c>
    </row>
    <row r="14" spans="1:3" x14ac:dyDescent="0.25">
      <c r="A14" t="s">
        <v>136</v>
      </c>
      <c r="B14" s="17"/>
      <c r="C14" s="16">
        <v>0.5928235650062561</v>
      </c>
    </row>
    <row r="15" spans="1:3" x14ac:dyDescent="0.25">
      <c r="A15" t="s">
        <v>137</v>
      </c>
      <c r="B15" s="17"/>
      <c r="C15" s="16">
        <v>0.10891610383987427</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8"/>
  <sheetViews>
    <sheetView zoomScale="80" zoomScaleNormal="80" workbookViewId="0">
      <selection activeCell="B12" sqref="B12"/>
    </sheetView>
  </sheetViews>
  <sheetFormatPr defaultColWidth="8.7109375" defaultRowHeight="15" x14ac:dyDescent="0.25"/>
  <cols>
    <col min="1" max="1" width="36.42578125" customWidth="1"/>
    <col min="2" max="2" width="22.7109375" style="29" customWidth="1"/>
    <col min="3" max="3" width="14.5703125" bestFit="1" customWidth="1"/>
    <col min="4" max="4" width="15.5703125" bestFit="1" customWidth="1"/>
  </cols>
  <sheetData>
    <row r="1" spans="1:4" ht="45" x14ac:dyDescent="0.25">
      <c r="A1" s="34" t="s">
        <v>138</v>
      </c>
    </row>
    <row r="2" spans="1:4" x14ac:dyDescent="0.25">
      <c r="C2" s="31" t="s">
        <v>139</v>
      </c>
      <c r="D2" s="31" t="s">
        <v>140</v>
      </c>
    </row>
    <row r="3" spans="1:4" ht="30" x14ac:dyDescent="0.25">
      <c r="B3" s="32" t="s">
        <v>141</v>
      </c>
      <c r="C3" s="16">
        <v>0.57307142019271851</v>
      </c>
      <c r="D3" s="16">
        <v>0.52541899681091309</v>
      </c>
    </row>
    <row r="4" spans="1:4" x14ac:dyDescent="0.25">
      <c r="B4" s="33" t="s">
        <v>142</v>
      </c>
      <c r="C4" s="16">
        <v>0.24070139229297638</v>
      </c>
      <c r="D4" s="16">
        <v>0.52541899681091309</v>
      </c>
    </row>
    <row r="5" spans="1:4" x14ac:dyDescent="0.25">
      <c r="B5" s="29" t="s">
        <v>143</v>
      </c>
      <c r="C5" s="16">
        <v>0.75748652219772339</v>
      </c>
      <c r="D5" s="16">
        <v>0.72658032178878784</v>
      </c>
    </row>
    <row r="6" spans="1:4" ht="30" x14ac:dyDescent="0.25">
      <c r="B6" s="29" t="s">
        <v>144</v>
      </c>
      <c r="C6" s="16">
        <v>0.40507352352142334</v>
      </c>
      <c r="D6" s="16">
        <v>0.43055450916290283</v>
      </c>
    </row>
    <row r="7" spans="1:4" ht="30" x14ac:dyDescent="0.25">
      <c r="B7" s="29" t="s">
        <v>161</v>
      </c>
      <c r="C7" s="16">
        <v>0.4162406325340271</v>
      </c>
      <c r="D7" s="16">
        <v>0.39964947104454041</v>
      </c>
    </row>
    <row r="8" spans="1:4" x14ac:dyDescent="0.25">
      <c r="B8" s="29" t="s">
        <v>145</v>
      </c>
      <c r="C8" s="16">
        <v>7.0067755877971649E-2</v>
      </c>
      <c r="D8" s="16">
        <v>9.7566328942775726E-2</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B14"/>
  <sheetViews>
    <sheetView zoomScale="80" zoomScaleNormal="80" workbookViewId="0">
      <selection activeCell="E17" sqref="E17"/>
    </sheetView>
  </sheetViews>
  <sheetFormatPr defaultColWidth="8.7109375" defaultRowHeight="15" x14ac:dyDescent="0.25"/>
  <sheetData>
    <row r="1" spans="1:2" x14ac:dyDescent="0.25">
      <c r="A1" s="13" t="s">
        <v>146</v>
      </c>
    </row>
    <row r="2" spans="1:2" x14ac:dyDescent="0.25">
      <c r="A2" t="s">
        <v>147</v>
      </c>
      <c r="B2" s="17">
        <v>0.91490000000000005</v>
      </c>
    </row>
    <row r="3" spans="1:2" x14ac:dyDescent="0.25">
      <c r="A3" t="s">
        <v>148</v>
      </c>
      <c r="B3" s="17">
        <v>0.78869999999999996</v>
      </c>
    </row>
    <row r="4" spans="1:2" x14ac:dyDescent="0.25">
      <c r="A4" s="13" t="s">
        <v>149</v>
      </c>
      <c r="B4" s="17"/>
    </row>
    <row r="5" spans="1:2" x14ac:dyDescent="0.25">
      <c r="A5" t="s">
        <v>150</v>
      </c>
      <c r="B5" s="17">
        <v>0.87570000000000003</v>
      </c>
    </row>
    <row r="6" spans="1:2" x14ac:dyDescent="0.25">
      <c r="A6" t="s">
        <v>151</v>
      </c>
      <c r="B6" s="17">
        <v>0.86699999999999999</v>
      </c>
    </row>
    <row r="7" spans="1:2" x14ac:dyDescent="0.25">
      <c r="A7" t="s">
        <v>152</v>
      </c>
      <c r="B7" s="17">
        <v>0.66420000000000001</v>
      </c>
    </row>
    <row r="8" spans="1:2" x14ac:dyDescent="0.25">
      <c r="A8" t="s">
        <v>153</v>
      </c>
      <c r="B8" s="17">
        <v>0.46300000000000002</v>
      </c>
    </row>
    <row r="9" spans="1:2" x14ac:dyDescent="0.25">
      <c r="A9" t="s">
        <v>154</v>
      </c>
      <c r="B9" s="17">
        <v>0.28539999999999999</v>
      </c>
    </row>
    <row r="10" spans="1:2" x14ac:dyDescent="0.25">
      <c r="A10" t="s">
        <v>155</v>
      </c>
      <c r="B10" s="17">
        <v>0.76670000000000005</v>
      </c>
    </row>
    <row r="11" spans="1:2" x14ac:dyDescent="0.25">
      <c r="A11" t="s">
        <v>156</v>
      </c>
      <c r="B11" s="17">
        <v>0.72489999999999999</v>
      </c>
    </row>
    <row r="12" spans="1:2" x14ac:dyDescent="0.25">
      <c r="A12" t="s">
        <v>157</v>
      </c>
      <c r="B12" s="17">
        <v>0.5776</v>
      </c>
    </row>
    <row r="13" spans="1:2" x14ac:dyDescent="0.25">
      <c r="A13" t="s">
        <v>158</v>
      </c>
      <c r="B13" s="17">
        <v>0.66080000000000005</v>
      </c>
    </row>
    <row r="14" spans="1:2" x14ac:dyDescent="0.25">
      <c r="A14" t="s">
        <v>159</v>
      </c>
      <c r="B14" s="17">
        <v>0.22650000000000001</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O15"/>
  <sheetViews>
    <sheetView zoomScale="60" zoomScaleNormal="60" workbookViewId="0">
      <selection activeCell="J26" sqref="J26"/>
    </sheetView>
  </sheetViews>
  <sheetFormatPr defaultColWidth="8.7109375" defaultRowHeight="15" x14ac:dyDescent="0.25"/>
  <cols>
    <col min="1" max="1" width="17.42578125" customWidth="1"/>
  </cols>
  <sheetData>
    <row r="1" spans="1:15" x14ac:dyDescent="0.25">
      <c r="A1" t="s">
        <v>166</v>
      </c>
      <c r="B1" t="s">
        <v>42</v>
      </c>
    </row>
    <row r="2" spans="1:15" x14ac:dyDescent="0.25">
      <c r="A2" t="s">
        <v>2</v>
      </c>
      <c r="B2" t="s">
        <v>43</v>
      </c>
      <c r="C2" t="s">
        <v>43</v>
      </c>
      <c r="D2" t="s">
        <v>44</v>
      </c>
      <c r="E2" t="s">
        <v>44</v>
      </c>
      <c r="F2" t="s">
        <v>45</v>
      </c>
      <c r="G2" t="s">
        <v>45</v>
      </c>
      <c r="H2" t="s">
        <v>46</v>
      </c>
      <c r="I2" t="s">
        <v>46</v>
      </c>
      <c r="J2" t="s">
        <v>27</v>
      </c>
      <c r="K2" t="s">
        <v>27</v>
      </c>
      <c r="L2" s="5" t="s">
        <v>162</v>
      </c>
      <c r="M2" s="5"/>
      <c r="N2" t="s">
        <v>6</v>
      </c>
      <c r="O2" t="s">
        <v>6</v>
      </c>
    </row>
    <row r="3" spans="1:15" x14ac:dyDescent="0.25">
      <c r="A3" t="s">
        <v>2</v>
      </c>
      <c r="B3" t="s">
        <v>11</v>
      </c>
      <c r="C3" t="s">
        <v>12</v>
      </c>
      <c r="D3" t="s">
        <v>11</v>
      </c>
      <c r="E3" t="s">
        <v>12</v>
      </c>
      <c r="F3" t="s">
        <v>11</v>
      </c>
      <c r="G3" t="s">
        <v>12</v>
      </c>
      <c r="H3" t="s">
        <v>11</v>
      </c>
      <c r="I3" t="s">
        <v>12</v>
      </c>
      <c r="J3" t="s">
        <v>11</v>
      </c>
      <c r="K3" t="s">
        <v>12</v>
      </c>
      <c r="L3" s="5" t="s">
        <v>11</v>
      </c>
      <c r="M3" s="5" t="s">
        <v>12</v>
      </c>
      <c r="N3" t="s">
        <v>11</v>
      </c>
      <c r="O3" t="s">
        <v>12</v>
      </c>
    </row>
    <row r="4" spans="1:15" x14ac:dyDescent="0.25">
      <c r="A4" t="s">
        <v>204</v>
      </c>
      <c r="B4">
        <v>380</v>
      </c>
      <c r="C4">
        <v>26</v>
      </c>
      <c r="D4">
        <v>742</v>
      </c>
      <c r="E4">
        <v>50.6</v>
      </c>
      <c r="F4">
        <v>314</v>
      </c>
      <c r="G4">
        <v>21.4</v>
      </c>
      <c r="H4">
        <v>29</v>
      </c>
      <c r="I4">
        <v>2</v>
      </c>
      <c r="J4">
        <v>0</v>
      </c>
      <c r="K4">
        <v>0</v>
      </c>
      <c r="L4">
        <f>H4+J4</f>
        <v>29</v>
      </c>
      <c r="M4" s="2">
        <f>I4+K4</f>
        <v>2</v>
      </c>
      <c r="N4">
        <v>1465</v>
      </c>
      <c r="O4">
        <v>100</v>
      </c>
    </row>
    <row r="5" spans="1:15" x14ac:dyDescent="0.25">
      <c r="A5" t="s">
        <v>205</v>
      </c>
      <c r="B5">
        <v>286</v>
      </c>
      <c r="C5">
        <v>28.6</v>
      </c>
      <c r="D5">
        <v>454</v>
      </c>
      <c r="E5">
        <v>45.4</v>
      </c>
      <c r="F5">
        <v>215</v>
      </c>
      <c r="G5">
        <v>21.4</v>
      </c>
      <c r="H5">
        <v>44</v>
      </c>
      <c r="I5">
        <v>4.4000000000000004</v>
      </c>
      <c r="J5">
        <v>2</v>
      </c>
      <c r="K5">
        <v>0.2</v>
      </c>
      <c r="L5">
        <f t="shared" ref="L5:L15" si="0">H5+J5</f>
        <v>46</v>
      </c>
      <c r="M5" s="2">
        <f t="shared" ref="M5:M15" si="1">I5+K5</f>
        <v>4.6000000000000005</v>
      </c>
      <c r="N5">
        <v>1000</v>
      </c>
      <c r="O5">
        <v>100</v>
      </c>
    </row>
    <row r="6" spans="1:15" x14ac:dyDescent="0.25">
      <c r="A6" t="s">
        <v>206</v>
      </c>
      <c r="B6">
        <v>356</v>
      </c>
      <c r="C6">
        <v>18.3</v>
      </c>
      <c r="D6">
        <v>1087</v>
      </c>
      <c r="E6">
        <v>55.9</v>
      </c>
      <c r="F6">
        <v>445</v>
      </c>
      <c r="G6">
        <v>22.9</v>
      </c>
      <c r="H6">
        <v>53</v>
      </c>
      <c r="I6">
        <v>2.7</v>
      </c>
      <c r="J6">
        <v>3</v>
      </c>
      <c r="K6">
        <v>0.2</v>
      </c>
      <c r="L6">
        <f t="shared" si="0"/>
        <v>56</v>
      </c>
      <c r="M6" s="2">
        <f t="shared" si="1"/>
        <v>2.9000000000000004</v>
      </c>
      <c r="N6">
        <v>1944</v>
      </c>
      <c r="O6">
        <v>100</v>
      </c>
    </row>
    <row r="7" spans="1:15" x14ac:dyDescent="0.25">
      <c r="A7" t="s">
        <v>207</v>
      </c>
      <c r="B7">
        <v>469</v>
      </c>
      <c r="C7">
        <v>20.399999999999999</v>
      </c>
      <c r="D7">
        <v>1253</v>
      </c>
      <c r="E7">
        <v>54.6</v>
      </c>
      <c r="F7">
        <v>470</v>
      </c>
      <c r="G7">
        <v>20.5</v>
      </c>
      <c r="H7">
        <v>103</v>
      </c>
      <c r="I7">
        <v>4.5</v>
      </c>
      <c r="J7">
        <v>2</v>
      </c>
      <c r="K7">
        <v>0.1</v>
      </c>
      <c r="L7">
        <f t="shared" si="0"/>
        <v>105</v>
      </c>
      <c r="M7" s="2">
        <f t="shared" si="1"/>
        <v>4.5999999999999996</v>
      </c>
      <c r="N7">
        <v>2296</v>
      </c>
      <c r="O7">
        <v>100</v>
      </c>
    </row>
    <row r="8" spans="1:15" x14ac:dyDescent="0.25">
      <c r="A8" t="s">
        <v>208</v>
      </c>
      <c r="B8">
        <v>299</v>
      </c>
      <c r="C8">
        <v>18.5</v>
      </c>
      <c r="D8">
        <v>879</v>
      </c>
      <c r="E8">
        <v>54.3</v>
      </c>
      <c r="F8">
        <v>384</v>
      </c>
      <c r="G8">
        <v>23.8</v>
      </c>
      <c r="H8">
        <v>53</v>
      </c>
      <c r="I8">
        <v>3.3</v>
      </c>
      <c r="J8">
        <v>2</v>
      </c>
      <c r="K8">
        <v>0.2</v>
      </c>
      <c r="L8">
        <f t="shared" si="0"/>
        <v>55</v>
      </c>
      <c r="M8" s="2">
        <f t="shared" si="1"/>
        <v>3.5</v>
      </c>
      <c r="N8">
        <v>1618</v>
      </c>
      <c r="O8">
        <v>100</v>
      </c>
    </row>
    <row r="9" spans="1:15" x14ac:dyDescent="0.25">
      <c r="A9" t="s">
        <v>209</v>
      </c>
      <c r="B9">
        <v>344</v>
      </c>
      <c r="C9">
        <v>22.3</v>
      </c>
      <c r="D9">
        <v>777</v>
      </c>
      <c r="E9">
        <v>50.4</v>
      </c>
      <c r="F9">
        <v>373</v>
      </c>
      <c r="G9">
        <v>24.2</v>
      </c>
      <c r="H9">
        <v>47</v>
      </c>
      <c r="I9">
        <v>3</v>
      </c>
      <c r="J9">
        <v>0</v>
      </c>
      <c r="K9">
        <v>0</v>
      </c>
      <c r="L9">
        <f t="shared" si="0"/>
        <v>47</v>
      </c>
      <c r="M9" s="2">
        <f t="shared" si="1"/>
        <v>3</v>
      </c>
      <c r="N9">
        <v>1542</v>
      </c>
      <c r="O9">
        <v>100</v>
      </c>
    </row>
    <row r="10" spans="1:15" x14ac:dyDescent="0.25">
      <c r="A10" t="s">
        <v>210</v>
      </c>
      <c r="B10">
        <v>222</v>
      </c>
      <c r="C10">
        <v>17.8</v>
      </c>
      <c r="D10">
        <v>713</v>
      </c>
      <c r="E10">
        <v>57.3</v>
      </c>
      <c r="F10">
        <v>275</v>
      </c>
      <c r="G10">
        <v>22.1</v>
      </c>
      <c r="H10">
        <v>33</v>
      </c>
      <c r="I10">
        <v>2.7</v>
      </c>
      <c r="J10">
        <v>1</v>
      </c>
      <c r="K10">
        <v>0.1</v>
      </c>
      <c r="L10">
        <f t="shared" si="0"/>
        <v>34</v>
      </c>
      <c r="M10" s="2">
        <f t="shared" si="1"/>
        <v>2.8000000000000003</v>
      </c>
      <c r="N10">
        <v>1245</v>
      </c>
      <c r="O10">
        <v>100</v>
      </c>
    </row>
    <row r="11" spans="1:15" x14ac:dyDescent="0.25">
      <c r="A11" t="s">
        <v>211</v>
      </c>
      <c r="B11">
        <v>276</v>
      </c>
      <c r="C11">
        <v>28.5</v>
      </c>
      <c r="D11">
        <v>446</v>
      </c>
      <c r="E11">
        <v>46</v>
      </c>
      <c r="F11">
        <v>207</v>
      </c>
      <c r="G11">
        <v>21.4</v>
      </c>
      <c r="H11">
        <v>36</v>
      </c>
      <c r="I11">
        <v>3.7</v>
      </c>
      <c r="J11">
        <v>4</v>
      </c>
      <c r="K11">
        <v>0.4</v>
      </c>
      <c r="L11">
        <f t="shared" si="0"/>
        <v>40</v>
      </c>
      <c r="M11" s="2">
        <f t="shared" si="1"/>
        <v>4.1000000000000005</v>
      </c>
      <c r="N11">
        <v>970</v>
      </c>
      <c r="O11">
        <v>100</v>
      </c>
    </row>
    <row r="12" spans="1:15" x14ac:dyDescent="0.25">
      <c r="A12" t="s">
        <v>212</v>
      </c>
      <c r="B12">
        <v>200</v>
      </c>
      <c r="C12">
        <v>22.9</v>
      </c>
      <c r="D12">
        <v>444</v>
      </c>
      <c r="E12">
        <v>50.8</v>
      </c>
      <c r="F12">
        <v>192</v>
      </c>
      <c r="G12">
        <v>21.9</v>
      </c>
      <c r="H12">
        <v>38</v>
      </c>
      <c r="I12">
        <v>4.4000000000000004</v>
      </c>
      <c r="J12">
        <v>0</v>
      </c>
      <c r="K12">
        <v>0</v>
      </c>
      <c r="L12">
        <f t="shared" si="0"/>
        <v>38</v>
      </c>
      <c r="M12" s="2">
        <f t="shared" si="1"/>
        <v>4.4000000000000004</v>
      </c>
      <c r="N12">
        <v>873</v>
      </c>
      <c r="O12">
        <v>100</v>
      </c>
    </row>
    <row r="13" spans="1:15" x14ac:dyDescent="0.25">
      <c r="A13" t="s">
        <v>213</v>
      </c>
      <c r="B13">
        <v>151</v>
      </c>
      <c r="C13">
        <v>23.5</v>
      </c>
      <c r="D13">
        <v>335</v>
      </c>
      <c r="E13">
        <v>52.2</v>
      </c>
      <c r="F13">
        <v>132</v>
      </c>
      <c r="G13">
        <v>20.6</v>
      </c>
      <c r="H13">
        <v>24</v>
      </c>
      <c r="I13">
        <v>3.7</v>
      </c>
      <c r="J13">
        <v>0</v>
      </c>
      <c r="K13">
        <v>0</v>
      </c>
      <c r="L13">
        <f t="shared" si="0"/>
        <v>24</v>
      </c>
      <c r="M13" s="2">
        <f t="shared" si="1"/>
        <v>3.7</v>
      </c>
      <c r="N13">
        <v>642</v>
      </c>
      <c r="O13">
        <v>100</v>
      </c>
    </row>
    <row r="14" spans="1:15" x14ac:dyDescent="0.25">
      <c r="A14" t="s">
        <v>214</v>
      </c>
      <c r="B14">
        <v>66</v>
      </c>
      <c r="C14">
        <v>17.399999999999999</v>
      </c>
      <c r="D14">
        <v>235</v>
      </c>
      <c r="E14">
        <v>61.8</v>
      </c>
      <c r="F14">
        <v>70</v>
      </c>
      <c r="G14">
        <v>18.5</v>
      </c>
      <c r="H14">
        <v>9</v>
      </c>
      <c r="I14">
        <v>2.2999999999999998</v>
      </c>
      <c r="J14">
        <v>0</v>
      </c>
      <c r="K14">
        <v>0</v>
      </c>
      <c r="L14">
        <f t="shared" si="0"/>
        <v>9</v>
      </c>
      <c r="M14" s="2">
        <f t="shared" si="1"/>
        <v>2.2999999999999998</v>
      </c>
      <c r="N14">
        <v>381</v>
      </c>
      <c r="O14">
        <v>100</v>
      </c>
    </row>
    <row r="15" spans="1:15" x14ac:dyDescent="0.25">
      <c r="A15" t="s">
        <v>69</v>
      </c>
      <c r="B15">
        <v>3050</v>
      </c>
      <c r="C15">
        <v>21.8</v>
      </c>
      <c r="D15">
        <v>7365</v>
      </c>
      <c r="E15">
        <v>52.7</v>
      </c>
      <c r="F15">
        <v>3078</v>
      </c>
      <c r="G15">
        <v>22</v>
      </c>
      <c r="H15">
        <v>468</v>
      </c>
      <c r="I15">
        <v>3.3</v>
      </c>
      <c r="J15">
        <v>15</v>
      </c>
      <c r="K15">
        <v>0.1</v>
      </c>
      <c r="L15">
        <f t="shared" si="0"/>
        <v>483</v>
      </c>
      <c r="M15" s="2">
        <f t="shared" si="1"/>
        <v>3.4</v>
      </c>
      <c r="N15">
        <v>13975</v>
      </c>
      <c r="O15">
        <v>100</v>
      </c>
    </row>
  </sheetData>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29"/>
  <sheetViews>
    <sheetView topLeftCell="B1" zoomScale="80" zoomScaleNormal="80" workbookViewId="0">
      <selection activeCell="G26" sqref="G26"/>
    </sheetView>
  </sheetViews>
  <sheetFormatPr defaultColWidth="8.7109375" defaultRowHeight="15" x14ac:dyDescent="0.25"/>
  <cols>
    <col min="1" max="1" width="15.140625" customWidth="1"/>
  </cols>
  <sheetData>
    <row r="1" spans="1:7" x14ac:dyDescent="0.25">
      <c r="B1" t="s">
        <v>49</v>
      </c>
    </row>
    <row r="2" spans="1:7" x14ac:dyDescent="0.25">
      <c r="A2" t="s">
        <v>2</v>
      </c>
      <c r="B2" t="s">
        <v>14</v>
      </c>
      <c r="C2" t="s">
        <v>14</v>
      </c>
      <c r="D2" t="s">
        <v>15</v>
      </c>
      <c r="E2" t="s">
        <v>15</v>
      </c>
      <c r="F2" t="s">
        <v>50</v>
      </c>
      <c r="G2" t="s">
        <v>6</v>
      </c>
    </row>
    <row r="3" spans="1:7" x14ac:dyDescent="0.25">
      <c r="B3" t="s">
        <v>11</v>
      </c>
      <c r="C3" t="s">
        <v>12</v>
      </c>
      <c r="D3" t="s">
        <v>11</v>
      </c>
      <c r="E3" t="s">
        <v>12</v>
      </c>
      <c r="F3" t="s">
        <v>11</v>
      </c>
      <c r="G3" t="s">
        <v>12</v>
      </c>
    </row>
    <row r="4" spans="1:7" x14ac:dyDescent="0.25">
      <c r="A4" t="s">
        <v>204</v>
      </c>
      <c r="B4">
        <v>742</v>
      </c>
      <c r="C4">
        <v>52.2</v>
      </c>
      <c r="D4">
        <v>678</v>
      </c>
      <c r="E4">
        <v>47.8</v>
      </c>
      <c r="F4">
        <v>1420</v>
      </c>
      <c r="G4">
        <v>100</v>
      </c>
    </row>
    <row r="5" spans="1:7" x14ac:dyDescent="0.25">
      <c r="A5" t="s">
        <v>205</v>
      </c>
      <c r="B5">
        <v>471</v>
      </c>
      <c r="C5">
        <v>49.1</v>
      </c>
      <c r="D5">
        <v>489</v>
      </c>
      <c r="E5">
        <v>50.9</v>
      </c>
      <c r="F5">
        <v>959</v>
      </c>
      <c r="G5">
        <v>100</v>
      </c>
    </row>
    <row r="6" spans="1:7" x14ac:dyDescent="0.25">
      <c r="A6" t="s">
        <v>206</v>
      </c>
      <c r="B6">
        <v>855</v>
      </c>
      <c r="C6">
        <v>45.3</v>
      </c>
      <c r="D6">
        <v>1033</v>
      </c>
      <c r="E6">
        <v>54.7</v>
      </c>
      <c r="F6">
        <v>1887</v>
      </c>
      <c r="G6">
        <v>100</v>
      </c>
    </row>
    <row r="7" spans="1:7" x14ac:dyDescent="0.25">
      <c r="A7" t="s">
        <v>207</v>
      </c>
      <c r="B7">
        <v>1155</v>
      </c>
      <c r="C7">
        <v>52.4</v>
      </c>
      <c r="D7">
        <v>1051</v>
      </c>
      <c r="E7">
        <v>47.6</v>
      </c>
      <c r="F7">
        <v>2206</v>
      </c>
      <c r="G7">
        <v>100</v>
      </c>
    </row>
    <row r="8" spans="1:7" x14ac:dyDescent="0.25">
      <c r="A8" t="s">
        <v>208</v>
      </c>
      <c r="B8">
        <v>783</v>
      </c>
      <c r="C8">
        <v>51.1</v>
      </c>
      <c r="D8">
        <v>750</v>
      </c>
      <c r="E8">
        <v>48.9</v>
      </c>
      <c r="F8">
        <v>1534</v>
      </c>
      <c r="G8">
        <v>100</v>
      </c>
    </row>
    <row r="9" spans="1:7" x14ac:dyDescent="0.25">
      <c r="A9" t="s">
        <v>209</v>
      </c>
      <c r="B9">
        <v>726</v>
      </c>
      <c r="C9">
        <v>48.6</v>
      </c>
      <c r="D9">
        <v>767</v>
      </c>
      <c r="E9">
        <v>51.4</v>
      </c>
      <c r="F9">
        <v>1493</v>
      </c>
      <c r="G9">
        <v>100</v>
      </c>
    </row>
    <row r="10" spans="1:7" x14ac:dyDescent="0.25">
      <c r="A10" t="s">
        <v>210</v>
      </c>
      <c r="B10">
        <v>597</v>
      </c>
      <c r="C10">
        <v>49.4</v>
      </c>
      <c r="D10">
        <v>612</v>
      </c>
      <c r="E10">
        <v>50.6</v>
      </c>
      <c r="F10">
        <v>1209</v>
      </c>
      <c r="G10">
        <v>100</v>
      </c>
    </row>
    <row r="11" spans="1:7" x14ac:dyDescent="0.25">
      <c r="A11" t="s">
        <v>211</v>
      </c>
      <c r="B11">
        <v>460</v>
      </c>
      <c r="C11">
        <v>49.8</v>
      </c>
      <c r="D11">
        <v>464</v>
      </c>
      <c r="E11">
        <v>50.2</v>
      </c>
      <c r="F11">
        <v>924</v>
      </c>
      <c r="G11">
        <v>100</v>
      </c>
    </row>
    <row r="12" spans="1:7" x14ac:dyDescent="0.25">
      <c r="A12" t="s">
        <v>212</v>
      </c>
      <c r="B12">
        <v>462</v>
      </c>
      <c r="C12">
        <v>54.2</v>
      </c>
      <c r="D12">
        <v>389</v>
      </c>
      <c r="E12">
        <v>45.8</v>
      </c>
      <c r="F12">
        <v>851</v>
      </c>
      <c r="G12">
        <v>100</v>
      </c>
    </row>
    <row r="13" spans="1:7" x14ac:dyDescent="0.25">
      <c r="A13" t="s">
        <v>213</v>
      </c>
      <c r="B13">
        <v>288</v>
      </c>
      <c r="C13">
        <v>46.6</v>
      </c>
      <c r="D13">
        <v>330</v>
      </c>
      <c r="E13">
        <v>53.4</v>
      </c>
      <c r="F13">
        <v>618</v>
      </c>
      <c r="G13">
        <v>100</v>
      </c>
    </row>
    <row r="14" spans="1:7" x14ac:dyDescent="0.25">
      <c r="A14" t="s">
        <v>214</v>
      </c>
      <c r="B14">
        <v>199</v>
      </c>
      <c r="C14">
        <v>52.3</v>
      </c>
      <c r="D14">
        <v>181</v>
      </c>
      <c r="E14">
        <v>47.7</v>
      </c>
      <c r="F14">
        <v>379</v>
      </c>
      <c r="G14">
        <v>100</v>
      </c>
    </row>
    <row r="15" spans="1:7" x14ac:dyDescent="0.25">
      <c r="A15" t="s">
        <v>69</v>
      </c>
      <c r="B15">
        <v>6736</v>
      </c>
      <c r="C15">
        <v>50</v>
      </c>
      <c r="D15">
        <v>6743</v>
      </c>
      <c r="E15">
        <v>50</v>
      </c>
      <c r="F15">
        <v>13480</v>
      </c>
      <c r="G15">
        <v>100</v>
      </c>
    </row>
    <row r="17" spans="1:5" x14ac:dyDescent="0.25">
      <c r="B17" t="s">
        <v>14</v>
      </c>
      <c r="C17" t="s">
        <v>15</v>
      </c>
      <c r="D17" t="s">
        <v>51</v>
      </c>
      <c r="E17" s="5" t="s">
        <v>93</v>
      </c>
    </row>
    <row r="18" spans="1:5" x14ac:dyDescent="0.25">
      <c r="A18" t="str">
        <f>A4</f>
        <v>Province 1</v>
      </c>
      <c r="B18">
        <f>C4/100</f>
        <v>0.52200000000000002</v>
      </c>
      <c r="C18">
        <f>E4/100</f>
        <v>0.47799999999999998</v>
      </c>
      <c r="D18">
        <f>F4</f>
        <v>1420</v>
      </c>
      <c r="E18" s="15">
        <f>(B18/C18)*100</f>
        <v>109.20502092050211</v>
      </c>
    </row>
    <row r="19" spans="1:5" x14ac:dyDescent="0.25">
      <c r="A19" t="str">
        <f t="shared" ref="A19:A29" si="0">A5</f>
        <v>Province 2</v>
      </c>
      <c r="B19">
        <f t="shared" ref="B19:B28" si="1">C5/100</f>
        <v>0.49099999999999999</v>
      </c>
      <c r="C19">
        <f t="shared" ref="C19:C28" si="2">E5/100</f>
        <v>0.50900000000000001</v>
      </c>
      <c r="D19">
        <f t="shared" ref="D19:D28" si="3">F5</f>
        <v>959</v>
      </c>
      <c r="E19" s="15">
        <f t="shared" ref="E19:E28" si="4">(B19/C19)*100</f>
        <v>96.463654223968561</v>
      </c>
    </row>
    <row r="20" spans="1:5" x14ac:dyDescent="0.25">
      <c r="A20" t="str">
        <f t="shared" si="0"/>
        <v>Province 3</v>
      </c>
      <c r="B20">
        <f t="shared" si="1"/>
        <v>0.45299999999999996</v>
      </c>
      <c r="C20">
        <f t="shared" si="2"/>
        <v>0.54700000000000004</v>
      </c>
      <c r="D20">
        <f t="shared" si="3"/>
        <v>1887</v>
      </c>
      <c r="E20" s="15">
        <f t="shared" si="4"/>
        <v>82.815356489945145</v>
      </c>
    </row>
    <row r="21" spans="1:5" x14ac:dyDescent="0.25">
      <c r="A21" t="str">
        <f t="shared" si="0"/>
        <v>Province 4</v>
      </c>
      <c r="B21">
        <f t="shared" si="1"/>
        <v>0.52400000000000002</v>
      </c>
      <c r="C21">
        <f t="shared" si="2"/>
        <v>0.47600000000000003</v>
      </c>
      <c r="D21">
        <f t="shared" si="3"/>
        <v>2206</v>
      </c>
      <c r="E21" s="15">
        <f t="shared" si="4"/>
        <v>110.08403361344537</v>
      </c>
    </row>
    <row r="22" spans="1:5" x14ac:dyDescent="0.25">
      <c r="A22" t="str">
        <f t="shared" si="0"/>
        <v>Province 5</v>
      </c>
      <c r="B22">
        <f t="shared" si="1"/>
        <v>0.51100000000000001</v>
      </c>
      <c r="C22">
        <f t="shared" si="2"/>
        <v>0.48899999999999999</v>
      </c>
      <c r="D22">
        <f t="shared" si="3"/>
        <v>1534</v>
      </c>
      <c r="E22" s="15">
        <f t="shared" si="4"/>
        <v>104.49897750511248</v>
      </c>
    </row>
    <row r="23" spans="1:5" x14ac:dyDescent="0.25">
      <c r="A23" t="str">
        <f t="shared" si="0"/>
        <v>Province 6</v>
      </c>
      <c r="B23">
        <f t="shared" si="1"/>
        <v>0.48599999999999999</v>
      </c>
      <c r="C23">
        <f t="shared" si="2"/>
        <v>0.51400000000000001</v>
      </c>
      <c r="D23">
        <f t="shared" si="3"/>
        <v>1493</v>
      </c>
      <c r="E23" s="15">
        <f t="shared" si="4"/>
        <v>94.552529182879368</v>
      </c>
    </row>
    <row r="24" spans="1:5" x14ac:dyDescent="0.25">
      <c r="A24" t="str">
        <f t="shared" si="0"/>
        <v>Province 7</v>
      </c>
      <c r="B24">
        <f t="shared" si="1"/>
        <v>0.49399999999999999</v>
      </c>
      <c r="C24">
        <f t="shared" si="2"/>
        <v>0.50600000000000001</v>
      </c>
      <c r="D24">
        <f t="shared" si="3"/>
        <v>1209</v>
      </c>
      <c r="E24" s="15">
        <f t="shared" si="4"/>
        <v>97.628458498023718</v>
      </c>
    </row>
    <row r="25" spans="1:5" x14ac:dyDescent="0.25">
      <c r="A25" t="str">
        <f t="shared" si="0"/>
        <v>Province 8</v>
      </c>
      <c r="B25">
        <f t="shared" si="1"/>
        <v>0.498</v>
      </c>
      <c r="C25">
        <f t="shared" si="2"/>
        <v>0.502</v>
      </c>
      <c r="D25">
        <f t="shared" si="3"/>
        <v>924</v>
      </c>
      <c r="E25" s="15">
        <f>(B25/C25)*100</f>
        <v>99.203187250996024</v>
      </c>
    </row>
    <row r="26" spans="1:5" x14ac:dyDescent="0.25">
      <c r="A26" t="str">
        <f t="shared" si="0"/>
        <v>Province 9</v>
      </c>
      <c r="B26">
        <f t="shared" si="1"/>
        <v>0.54200000000000004</v>
      </c>
      <c r="C26">
        <f t="shared" si="2"/>
        <v>0.45799999999999996</v>
      </c>
      <c r="D26">
        <f t="shared" si="3"/>
        <v>851</v>
      </c>
      <c r="E26" s="15">
        <f t="shared" si="4"/>
        <v>118.34061135371181</v>
      </c>
    </row>
    <row r="27" spans="1:5" x14ac:dyDescent="0.25">
      <c r="A27" t="str">
        <f t="shared" si="0"/>
        <v>Province 10</v>
      </c>
      <c r="B27">
        <f t="shared" si="1"/>
        <v>0.46600000000000003</v>
      </c>
      <c r="C27">
        <f t="shared" si="2"/>
        <v>0.53400000000000003</v>
      </c>
      <c r="D27">
        <f t="shared" si="3"/>
        <v>618</v>
      </c>
      <c r="E27" s="15">
        <f t="shared" si="4"/>
        <v>87.265917602996254</v>
      </c>
    </row>
    <row r="28" spans="1:5" x14ac:dyDescent="0.25">
      <c r="A28" t="str">
        <f t="shared" si="0"/>
        <v>Province 11</v>
      </c>
      <c r="B28">
        <f t="shared" si="1"/>
        <v>0.52300000000000002</v>
      </c>
      <c r="C28">
        <f t="shared" si="2"/>
        <v>0.47700000000000004</v>
      </c>
      <c r="D28">
        <f t="shared" si="3"/>
        <v>379</v>
      </c>
      <c r="E28" s="15">
        <f t="shared" si="4"/>
        <v>109.64360587002095</v>
      </c>
    </row>
    <row r="29" spans="1:5" x14ac:dyDescent="0.25">
      <c r="A29" t="str">
        <f t="shared" si="0"/>
        <v xml:space="preserve">Total </v>
      </c>
      <c r="B29">
        <f>C15/100</f>
        <v>0.5</v>
      </c>
      <c r="C29">
        <f>E15/100</f>
        <v>0.5</v>
      </c>
      <c r="D29">
        <f>F15</f>
        <v>13480</v>
      </c>
      <c r="E29" s="15">
        <f>(B29/C29)*100</f>
        <v>100</v>
      </c>
    </row>
  </sheetData>
  <pageMargins left="0.7" right="0.7" top="0.75" bottom="0.75" header="0.3" footer="0.3"/>
  <pageSetup orientation="portrait" horizontalDpi="1200" verticalDpi="12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9"/>
  <sheetViews>
    <sheetView zoomScale="80" zoomScaleNormal="80" workbookViewId="0">
      <selection activeCell="I23" sqref="I23"/>
    </sheetView>
  </sheetViews>
  <sheetFormatPr defaultColWidth="8.7109375" defaultRowHeight="15" x14ac:dyDescent="0.25"/>
  <cols>
    <col min="1" max="1" width="19.7109375" customWidth="1"/>
  </cols>
  <sheetData>
    <row r="1" spans="1:7" x14ac:dyDescent="0.25">
      <c r="A1" t="s">
        <v>2</v>
      </c>
      <c r="B1" t="s">
        <v>64</v>
      </c>
      <c r="C1" t="s">
        <v>65</v>
      </c>
      <c r="D1" t="s">
        <v>66</v>
      </c>
      <c r="E1" t="s">
        <v>67</v>
      </c>
      <c r="F1" t="s">
        <v>62</v>
      </c>
      <c r="G1" t="s">
        <v>63</v>
      </c>
    </row>
    <row r="2" spans="1:7" x14ac:dyDescent="0.25">
      <c r="A2" t="s">
        <v>204</v>
      </c>
      <c r="B2">
        <f>B18/100</f>
        <v>9.0000000000000011E-3</v>
      </c>
      <c r="C2">
        <f>0.33-B2</f>
        <v>0.32100000000000001</v>
      </c>
      <c r="D2">
        <f>C18/100</f>
        <v>0.125</v>
      </c>
      <c r="E2">
        <f>0.33-D2</f>
        <v>0.20500000000000002</v>
      </c>
      <c r="F2">
        <f>E18/100</f>
        <v>1E-3</v>
      </c>
      <c r="G2">
        <f>0.34-F2</f>
        <v>0.33900000000000002</v>
      </c>
    </row>
    <row r="3" spans="1:7" x14ac:dyDescent="0.25">
      <c r="A3" t="s">
        <v>205</v>
      </c>
      <c r="B3">
        <f t="shared" ref="B3:B13" si="0">B19/100</f>
        <v>4.9000000000000002E-2</v>
      </c>
      <c r="C3">
        <f t="shared" ref="C3:C13" si="1">0.33-B3</f>
        <v>0.28100000000000003</v>
      </c>
      <c r="D3">
        <f t="shared" ref="D3:D13" si="2">C19/100</f>
        <v>0.13699999999999998</v>
      </c>
      <c r="E3">
        <f t="shared" ref="E3:E13" si="3">0.33-D3</f>
        <v>0.19300000000000003</v>
      </c>
      <c r="F3">
        <f t="shared" ref="F3:F13" si="4">E19/100</f>
        <v>0.218</v>
      </c>
      <c r="G3">
        <f t="shared" ref="G3:G13" si="5">0.34-F3</f>
        <v>0.12200000000000003</v>
      </c>
    </row>
    <row r="4" spans="1:7" x14ac:dyDescent="0.25">
      <c r="A4" t="s">
        <v>206</v>
      </c>
      <c r="B4">
        <f t="shared" si="0"/>
        <v>4.4999999999999998E-2</v>
      </c>
      <c r="C4">
        <f t="shared" si="1"/>
        <v>0.28500000000000003</v>
      </c>
      <c r="D4">
        <f t="shared" si="2"/>
        <v>0.107</v>
      </c>
      <c r="E4">
        <f t="shared" si="3"/>
        <v>0.22300000000000003</v>
      </c>
      <c r="F4">
        <f t="shared" si="4"/>
        <v>0.06</v>
      </c>
      <c r="G4">
        <f t="shared" si="5"/>
        <v>0.28000000000000003</v>
      </c>
    </row>
    <row r="5" spans="1:7" x14ac:dyDescent="0.25">
      <c r="A5" t="s">
        <v>207</v>
      </c>
      <c r="B5">
        <f t="shared" si="0"/>
        <v>4.2000000000000003E-2</v>
      </c>
      <c r="C5">
        <f t="shared" si="1"/>
        <v>0.28800000000000003</v>
      </c>
      <c r="D5">
        <f t="shared" si="2"/>
        <v>0.13900000000000001</v>
      </c>
      <c r="E5">
        <f t="shared" si="3"/>
        <v>0.191</v>
      </c>
      <c r="F5">
        <f t="shared" si="4"/>
        <v>0.151</v>
      </c>
      <c r="G5">
        <f t="shared" si="5"/>
        <v>0.18900000000000003</v>
      </c>
    </row>
    <row r="6" spans="1:7" x14ac:dyDescent="0.25">
      <c r="A6" t="s">
        <v>208</v>
      </c>
      <c r="B6">
        <f t="shared" si="0"/>
        <v>6.3E-2</v>
      </c>
      <c r="C6">
        <f t="shared" si="1"/>
        <v>0.26700000000000002</v>
      </c>
      <c r="D6">
        <f t="shared" si="2"/>
        <v>0.16399999999999998</v>
      </c>
      <c r="E6">
        <f t="shared" si="3"/>
        <v>0.16600000000000004</v>
      </c>
      <c r="F6">
        <f t="shared" si="4"/>
        <v>0.16699999999999998</v>
      </c>
      <c r="G6">
        <f t="shared" si="5"/>
        <v>0.17300000000000004</v>
      </c>
    </row>
    <row r="7" spans="1:7" x14ac:dyDescent="0.25">
      <c r="A7" t="s">
        <v>209</v>
      </c>
      <c r="B7">
        <f t="shared" si="0"/>
        <v>2.8999999999999998E-2</v>
      </c>
      <c r="C7">
        <f t="shared" si="1"/>
        <v>0.30100000000000005</v>
      </c>
      <c r="D7">
        <f t="shared" si="2"/>
        <v>9.6000000000000002E-2</v>
      </c>
      <c r="E7">
        <f t="shared" si="3"/>
        <v>0.23400000000000001</v>
      </c>
      <c r="F7">
        <f t="shared" si="4"/>
        <v>4.0999999999999995E-2</v>
      </c>
      <c r="G7">
        <f t="shared" si="5"/>
        <v>0.29900000000000004</v>
      </c>
    </row>
    <row r="8" spans="1:7" x14ac:dyDescent="0.25">
      <c r="A8" t="s">
        <v>210</v>
      </c>
      <c r="B8">
        <f t="shared" si="0"/>
        <v>2.4E-2</v>
      </c>
      <c r="C8">
        <f t="shared" si="1"/>
        <v>0.30599999999999999</v>
      </c>
      <c r="D8">
        <f t="shared" si="2"/>
        <v>0.11900000000000001</v>
      </c>
      <c r="E8">
        <f t="shared" si="3"/>
        <v>0.21100000000000002</v>
      </c>
      <c r="F8">
        <f t="shared" si="4"/>
        <v>7.6999999999999999E-2</v>
      </c>
      <c r="G8">
        <f t="shared" si="5"/>
        <v>0.26300000000000001</v>
      </c>
    </row>
    <row r="9" spans="1:7" x14ac:dyDescent="0.25">
      <c r="A9" t="s">
        <v>211</v>
      </c>
      <c r="B9">
        <f t="shared" si="0"/>
        <v>2.3E-2</v>
      </c>
      <c r="C9">
        <f t="shared" si="1"/>
        <v>0.307</v>
      </c>
      <c r="D9">
        <f t="shared" si="2"/>
        <v>0.10800000000000001</v>
      </c>
      <c r="E9">
        <f t="shared" si="3"/>
        <v>0.222</v>
      </c>
      <c r="F9">
        <f t="shared" si="4"/>
        <v>7.0999999999999994E-2</v>
      </c>
      <c r="G9">
        <f t="shared" si="5"/>
        <v>0.26900000000000002</v>
      </c>
    </row>
    <row r="10" spans="1:7" x14ac:dyDescent="0.25">
      <c r="A10" t="s">
        <v>212</v>
      </c>
      <c r="B10">
        <f t="shared" si="0"/>
        <v>8.0000000000000002E-3</v>
      </c>
      <c r="C10">
        <f t="shared" si="1"/>
        <v>0.32200000000000001</v>
      </c>
      <c r="D10">
        <f t="shared" si="2"/>
        <v>6.9000000000000006E-2</v>
      </c>
      <c r="E10">
        <f t="shared" si="3"/>
        <v>0.26100000000000001</v>
      </c>
      <c r="F10">
        <f t="shared" si="4"/>
        <v>3.6000000000000004E-2</v>
      </c>
      <c r="G10">
        <f t="shared" si="5"/>
        <v>0.30400000000000005</v>
      </c>
    </row>
    <row r="11" spans="1:7" x14ac:dyDescent="0.25">
      <c r="A11" t="s">
        <v>213</v>
      </c>
      <c r="B11">
        <f t="shared" si="0"/>
        <v>1.2E-2</v>
      </c>
      <c r="C11">
        <f t="shared" si="1"/>
        <v>0.318</v>
      </c>
      <c r="D11">
        <f t="shared" si="2"/>
        <v>0.105</v>
      </c>
      <c r="E11">
        <f t="shared" si="3"/>
        <v>0.22500000000000003</v>
      </c>
      <c r="F11">
        <f t="shared" si="4"/>
        <v>0</v>
      </c>
      <c r="G11">
        <f t="shared" si="5"/>
        <v>0.34</v>
      </c>
    </row>
    <row r="12" spans="1:7" x14ac:dyDescent="0.25">
      <c r="A12" t="s">
        <v>214</v>
      </c>
      <c r="B12">
        <f t="shared" si="0"/>
        <v>5.0000000000000001E-3</v>
      </c>
      <c r="C12">
        <f t="shared" si="1"/>
        <v>0.32500000000000001</v>
      </c>
      <c r="D12">
        <f t="shared" si="2"/>
        <v>9.0999999999999998E-2</v>
      </c>
      <c r="E12">
        <f t="shared" si="3"/>
        <v>0.23900000000000002</v>
      </c>
      <c r="F12">
        <f t="shared" si="4"/>
        <v>0</v>
      </c>
      <c r="G12">
        <f t="shared" si="5"/>
        <v>0.34</v>
      </c>
    </row>
    <row r="13" spans="1:7" x14ac:dyDescent="0.25">
      <c r="A13" t="s">
        <v>69</v>
      </c>
      <c r="B13">
        <f t="shared" si="0"/>
        <v>3.2000000000000001E-2</v>
      </c>
      <c r="C13">
        <f t="shared" si="1"/>
        <v>0.29800000000000004</v>
      </c>
      <c r="D13">
        <f t="shared" si="2"/>
        <v>0.11900000000000001</v>
      </c>
      <c r="E13">
        <f t="shared" si="3"/>
        <v>0.21100000000000002</v>
      </c>
      <c r="F13">
        <f t="shared" si="4"/>
        <v>8.199999999999999E-2</v>
      </c>
      <c r="G13">
        <f t="shared" si="5"/>
        <v>0.25800000000000001</v>
      </c>
    </row>
    <row r="16" spans="1:7" x14ac:dyDescent="0.25">
      <c r="A16" t="s">
        <v>171</v>
      </c>
    </row>
    <row r="17" spans="1:6" x14ac:dyDescent="0.25">
      <c r="A17" t="s">
        <v>2</v>
      </c>
      <c r="B17" t="s">
        <v>64</v>
      </c>
      <c r="C17" t="s">
        <v>66</v>
      </c>
      <c r="D17" t="s">
        <v>168</v>
      </c>
      <c r="E17" t="s">
        <v>169</v>
      </c>
      <c r="F17" t="s">
        <v>6</v>
      </c>
    </row>
    <row r="18" spans="1:6" x14ac:dyDescent="0.25">
      <c r="A18" t="s">
        <v>204</v>
      </c>
      <c r="B18" s="2">
        <v>0.9</v>
      </c>
      <c r="C18">
        <v>12.5</v>
      </c>
      <c r="D18">
        <v>86.5</v>
      </c>
      <c r="E18">
        <v>0.1</v>
      </c>
      <c r="F18">
        <v>1256</v>
      </c>
    </row>
    <row r="19" spans="1:6" x14ac:dyDescent="0.25">
      <c r="A19" t="s">
        <v>205</v>
      </c>
      <c r="B19" s="2">
        <v>4.9000000000000004</v>
      </c>
      <c r="C19">
        <v>13.7</v>
      </c>
      <c r="D19">
        <v>59.5</v>
      </c>
      <c r="E19">
        <v>21.8</v>
      </c>
      <c r="F19">
        <v>722</v>
      </c>
    </row>
    <row r="20" spans="1:6" x14ac:dyDescent="0.25">
      <c r="A20" t="s">
        <v>206</v>
      </c>
      <c r="B20" s="2">
        <v>4.5</v>
      </c>
      <c r="C20">
        <v>10.7</v>
      </c>
      <c r="D20">
        <v>78.7</v>
      </c>
      <c r="E20">
        <v>6</v>
      </c>
      <c r="F20">
        <v>1432</v>
      </c>
    </row>
    <row r="21" spans="1:6" x14ac:dyDescent="0.25">
      <c r="A21" t="s">
        <v>207</v>
      </c>
      <c r="B21" s="2">
        <v>4.2</v>
      </c>
      <c r="C21">
        <v>13.9</v>
      </c>
      <c r="D21">
        <v>66.8</v>
      </c>
      <c r="E21">
        <v>15.1</v>
      </c>
      <c r="F21">
        <v>1531</v>
      </c>
    </row>
    <row r="22" spans="1:6" x14ac:dyDescent="0.25">
      <c r="A22" t="s">
        <v>208</v>
      </c>
      <c r="B22" s="2">
        <v>6.3</v>
      </c>
      <c r="C22">
        <v>16.399999999999999</v>
      </c>
      <c r="D22">
        <v>60.6</v>
      </c>
      <c r="E22">
        <v>16.7</v>
      </c>
      <c r="F22">
        <v>1128</v>
      </c>
    </row>
    <row r="23" spans="1:6" x14ac:dyDescent="0.25">
      <c r="A23" t="s">
        <v>209</v>
      </c>
      <c r="B23" s="2">
        <v>2.9</v>
      </c>
      <c r="C23">
        <v>9.6</v>
      </c>
      <c r="D23">
        <v>83.4</v>
      </c>
      <c r="E23">
        <v>4.0999999999999996</v>
      </c>
      <c r="F23">
        <v>1095</v>
      </c>
    </row>
    <row r="24" spans="1:6" x14ac:dyDescent="0.25">
      <c r="A24" t="s">
        <v>210</v>
      </c>
      <c r="B24" s="2">
        <v>2.4</v>
      </c>
      <c r="C24">
        <v>11.9</v>
      </c>
      <c r="D24">
        <v>77.900000000000006</v>
      </c>
      <c r="E24">
        <v>7.7</v>
      </c>
      <c r="F24">
        <v>948</v>
      </c>
    </row>
    <row r="25" spans="1:6" x14ac:dyDescent="0.25">
      <c r="A25" t="s">
        <v>211</v>
      </c>
      <c r="B25" s="2">
        <v>2.2999999999999998</v>
      </c>
      <c r="C25">
        <v>10.8</v>
      </c>
      <c r="D25">
        <v>79.8</v>
      </c>
      <c r="E25">
        <v>7.1</v>
      </c>
      <c r="F25">
        <v>820</v>
      </c>
    </row>
    <row r="26" spans="1:6" x14ac:dyDescent="0.25">
      <c r="A26" t="s">
        <v>212</v>
      </c>
      <c r="B26" s="2">
        <v>0.8</v>
      </c>
      <c r="C26">
        <v>6.9</v>
      </c>
      <c r="D26">
        <v>88.8</v>
      </c>
      <c r="E26">
        <v>3.6</v>
      </c>
      <c r="F26">
        <v>767</v>
      </c>
    </row>
    <row r="27" spans="1:6" x14ac:dyDescent="0.25">
      <c r="A27" t="s">
        <v>213</v>
      </c>
      <c r="B27" s="2">
        <v>1.2</v>
      </c>
      <c r="C27">
        <v>10.5</v>
      </c>
      <c r="D27">
        <v>88.2</v>
      </c>
      <c r="E27">
        <v>0</v>
      </c>
      <c r="F27">
        <v>573</v>
      </c>
    </row>
    <row r="28" spans="1:6" x14ac:dyDescent="0.25">
      <c r="A28" t="s">
        <v>214</v>
      </c>
      <c r="B28" s="2">
        <v>0.5</v>
      </c>
      <c r="C28">
        <v>9.1</v>
      </c>
      <c r="D28">
        <v>90.4</v>
      </c>
      <c r="E28">
        <v>0</v>
      </c>
      <c r="F28">
        <v>308</v>
      </c>
    </row>
    <row r="29" spans="1:6" x14ac:dyDescent="0.25">
      <c r="A29" t="s">
        <v>69</v>
      </c>
      <c r="B29" s="2">
        <v>3.2</v>
      </c>
      <c r="C29">
        <v>11.9</v>
      </c>
      <c r="D29">
        <v>76.8</v>
      </c>
      <c r="E29">
        <v>8.1999999999999993</v>
      </c>
      <c r="F29">
        <v>10580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
  <sheetViews>
    <sheetView zoomScale="80" zoomScaleNormal="80" workbookViewId="0">
      <selection activeCell="C9" sqref="C9"/>
    </sheetView>
  </sheetViews>
  <sheetFormatPr defaultColWidth="8.7109375" defaultRowHeight="15" x14ac:dyDescent="0.25"/>
  <cols>
    <col min="3" max="3" width="19.28515625" customWidth="1"/>
  </cols>
  <sheetData>
    <row r="1" spans="1:7" s="30" customFormat="1" x14ac:dyDescent="0.25">
      <c r="A1" s="35" t="s">
        <v>7</v>
      </c>
      <c r="B1" s="35"/>
      <c r="C1" s="35"/>
    </row>
    <row r="2" spans="1:7" x14ac:dyDescent="0.25">
      <c r="B2" t="s">
        <v>8</v>
      </c>
    </row>
    <row r="3" spans="1:7" x14ac:dyDescent="0.25">
      <c r="A3" t="s">
        <v>2</v>
      </c>
      <c r="B3" t="s">
        <v>9</v>
      </c>
      <c r="C3" t="s">
        <v>9</v>
      </c>
      <c r="D3" t="s">
        <v>10</v>
      </c>
      <c r="E3" t="s">
        <v>10</v>
      </c>
      <c r="F3" t="s">
        <v>6</v>
      </c>
      <c r="G3" t="s">
        <v>6</v>
      </c>
    </row>
    <row r="4" spans="1:7" x14ac:dyDescent="0.25">
      <c r="B4" t="s">
        <v>11</v>
      </c>
      <c r="C4" t="s">
        <v>12</v>
      </c>
      <c r="D4" t="s">
        <v>11</v>
      </c>
      <c r="E4" t="s">
        <v>12</v>
      </c>
      <c r="F4" t="s">
        <v>11</v>
      </c>
      <c r="G4" t="s">
        <v>12</v>
      </c>
    </row>
    <row r="5" spans="1:7" x14ac:dyDescent="0.25">
      <c r="A5" t="s">
        <v>193</v>
      </c>
      <c r="B5">
        <v>12165</v>
      </c>
      <c r="C5">
        <v>23.9</v>
      </c>
      <c r="D5">
        <v>38734</v>
      </c>
      <c r="E5" s="2">
        <v>76.099999999999994</v>
      </c>
      <c r="F5">
        <v>50899</v>
      </c>
      <c r="G5">
        <v>100</v>
      </c>
    </row>
    <row r="6" spans="1:7" x14ac:dyDescent="0.25">
      <c r="A6" t="s">
        <v>194</v>
      </c>
      <c r="B6">
        <v>12908</v>
      </c>
      <c r="C6">
        <v>19</v>
      </c>
      <c r="D6">
        <v>54852</v>
      </c>
      <c r="E6" s="2">
        <v>81</v>
      </c>
      <c r="F6">
        <v>67760</v>
      </c>
      <c r="G6">
        <v>100</v>
      </c>
    </row>
    <row r="7" spans="1:7" x14ac:dyDescent="0.25">
      <c r="A7" t="s">
        <v>195</v>
      </c>
      <c r="B7">
        <v>48222</v>
      </c>
      <c r="C7">
        <v>28.8</v>
      </c>
      <c r="D7">
        <v>119028</v>
      </c>
      <c r="E7" s="2">
        <v>71.2</v>
      </c>
      <c r="F7">
        <v>167250</v>
      </c>
      <c r="G7">
        <v>100</v>
      </c>
    </row>
    <row r="8" spans="1:7" x14ac:dyDescent="0.25">
      <c r="A8" t="s">
        <v>196</v>
      </c>
      <c r="B8">
        <v>26286</v>
      </c>
      <c r="C8">
        <v>16.600000000000001</v>
      </c>
      <c r="D8">
        <v>132376</v>
      </c>
      <c r="E8" s="2">
        <v>83.4</v>
      </c>
      <c r="F8">
        <v>158661</v>
      </c>
      <c r="G8">
        <v>100</v>
      </c>
    </row>
    <row r="9" spans="1:7" x14ac:dyDescent="0.25">
      <c r="A9" t="s">
        <v>197</v>
      </c>
      <c r="B9">
        <v>8819</v>
      </c>
      <c r="C9">
        <v>11.2</v>
      </c>
      <c r="D9">
        <v>70094</v>
      </c>
      <c r="E9" s="2">
        <v>88.8</v>
      </c>
      <c r="F9">
        <v>78913</v>
      </c>
      <c r="G9">
        <v>100</v>
      </c>
    </row>
    <row r="10" spans="1:7" x14ac:dyDescent="0.25">
      <c r="A10" t="s">
        <v>198</v>
      </c>
      <c r="B10">
        <v>16858</v>
      </c>
      <c r="C10">
        <v>27.5</v>
      </c>
      <c r="D10">
        <v>44498</v>
      </c>
      <c r="E10" s="2">
        <v>72.5</v>
      </c>
      <c r="F10">
        <v>61356</v>
      </c>
      <c r="G10">
        <v>100</v>
      </c>
    </row>
    <row r="11" spans="1:7" x14ac:dyDescent="0.25">
      <c r="A11" t="s">
        <v>199</v>
      </c>
      <c r="B11">
        <v>25983</v>
      </c>
      <c r="C11">
        <v>37.799999999999997</v>
      </c>
      <c r="D11">
        <v>42762</v>
      </c>
      <c r="E11" s="2">
        <v>62.2</v>
      </c>
      <c r="F11">
        <v>68746</v>
      </c>
      <c r="G11">
        <v>100</v>
      </c>
    </row>
    <row r="12" spans="1:7" x14ac:dyDescent="0.25">
      <c r="A12" t="s">
        <v>200</v>
      </c>
      <c r="B12">
        <v>13532</v>
      </c>
      <c r="C12">
        <v>24.3</v>
      </c>
      <c r="D12">
        <v>42203</v>
      </c>
      <c r="E12" s="2">
        <v>75.7</v>
      </c>
      <c r="F12">
        <v>55735</v>
      </c>
      <c r="G12">
        <v>100</v>
      </c>
    </row>
    <row r="13" spans="1:7" x14ac:dyDescent="0.25">
      <c r="A13" t="s">
        <v>201</v>
      </c>
      <c r="B13">
        <v>16337</v>
      </c>
      <c r="C13">
        <v>30.6</v>
      </c>
      <c r="D13">
        <v>37051</v>
      </c>
      <c r="E13" s="2">
        <v>69.400000000000006</v>
      </c>
      <c r="F13">
        <v>53387</v>
      </c>
      <c r="G13">
        <v>100</v>
      </c>
    </row>
    <row r="14" spans="1:7" x14ac:dyDescent="0.25">
      <c r="A14" t="s">
        <v>202</v>
      </c>
      <c r="B14">
        <v>31561</v>
      </c>
      <c r="C14">
        <v>62</v>
      </c>
      <c r="D14">
        <v>19308</v>
      </c>
      <c r="E14" s="2">
        <v>38</v>
      </c>
      <c r="F14">
        <v>50869</v>
      </c>
      <c r="G14">
        <v>100</v>
      </c>
    </row>
    <row r="15" spans="1:7" x14ac:dyDescent="0.25">
      <c r="A15" t="s">
        <v>203</v>
      </c>
      <c r="B15">
        <v>41391</v>
      </c>
      <c r="C15">
        <v>100</v>
      </c>
      <c r="D15">
        <v>0</v>
      </c>
      <c r="E15" s="2">
        <v>0</v>
      </c>
      <c r="F15">
        <v>41391</v>
      </c>
      <c r="G15">
        <v>100</v>
      </c>
    </row>
    <row r="16" spans="1:7" x14ac:dyDescent="0.25">
      <c r="A16" t="s">
        <v>6</v>
      </c>
      <c r="B16">
        <v>254061</v>
      </c>
      <c r="C16">
        <v>29.7</v>
      </c>
      <c r="D16">
        <v>600906</v>
      </c>
      <c r="E16" s="2">
        <v>70.3</v>
      </c>
      <c r="F16">
        <v>854967</v>
      </c>
      <c r="G16">
        <v>100</v>
      </c>
    </row>
  </sheetData>
  <mergeCells count="1">
    <mergeCell ref="A1:C1"/>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16"/>
  <sheetViews>
    <sheetView topLeftCell="A4" zoomScale="80" zoomScaleNormal="80" workbookViewId="0">
      <selection activeCell="L12" sqref="L12"/>
    </sheetView>
  </sheetViews>
  <sheetFormatPr defaultColWidth="8.7109375" defaultRowHeight="15" x14ac:dyDescent="0.25"/>
  <cols>
    <col min="1" max="1" width="12.42578125" customWidth="1"/>
    <col min="3" max="3" width="6.85546875" bestFit="1" customWidth="1"/>
    <col min="4" max="4" width="8.42578125" bestFit="1" customWidth="1"/>
    <col min="5" max="5" width="6.85546875" bestFit="1" customWidth="1"/>
    <col min="6" max="7" width="10.85546875" bestFit="1" customWidth="1"/>
    <col min="8" max="8" width="22.42578125" bestFit="1" customWidth="1"/>
  </cols>
  <sheetData>
    <row r="1" spans="1:9" x14ac:dyDescent="0.25">
      <c r="C1" s="31" t="s">
        <v>106</v>
      </c>
      <c r="D1" s="31" t="s">
        <v>105</v>
      </c>
      <c r="E1" s="31" t="s">
        <v>108</v>
      </c>
      <c r="F1" s="31" t="s">
        <v>104</v>
      </c>
      <c r="G1" s="31" t="s">
        <v>109</v>
      </c>
      <c r="H1" s="31" t="s">
        <v>107</v>
      </c>
      <c r="I1" s="31"/>
    </row>
    <row r="2" spans="1:9" x14ac:dyDescent="0.25">
      <c r="A2" t="s">
        <v>204</v>
      </c>
      <c r="B2" t="s">
        <v>102</v>
      </c>
      <c r="C2" s="19">
        <v>0.28000000000000003</v>
      </c>
      <c r="D2" s="19">
        <v>0.36</v>
      </c>
      <c r="E2" s="19">
        <v>0.08</v>
      </c>
      <c r="F2" s="19">
        <v>0.25</v>
      </c>
      <c r="G2" s="19">
        <v>0</v>
      </c>
      <c r="H2" s="19">
        <v>0.03</v>
      </c>
    </row>
    <row r="3" spans="1:9" x14ac:dyDescent="0.25">
      <c r="B3" t="s">
        <v>117</v>
      </c>
      <c r="C3" s="24">
        <v>0.14000000000000001</v>
      </c>
      <c r="D3" s="24">
        <v>0.53</v>
      </c>
      <c r="E3" s="24">
        <v>0</v>
      </c>
      <c r="F3" s="24">
        <v>0.33</v>
      </c>
      <c r="G3" s="24">
        <v>0</v>
      </c>
      <c r="H3" s="24">
        <v>0</v>
      </c>
    </row>
    <row r="4" spans="1:9" x14ac:dyDescent="0.25">
      <c r="B4" t="s">
        <v>103</v>
      </c>
      <c r="C4" s="19">
        <v>0.11</v>
      </c>
      <c r="D4" s="19">
        <v>0.56000000000000005</v>
      </c>
      <c r="E4" s="19">
        <v>0</v>
      </c>
      <c r="F4" s="19">
        <v>0.11428571492433548</v>
      </c>
      <c r="G4" s="19">
        <v>0.17142857611179352</v>
      </c>
      <c r="H4" s="19">
        <v>5.714285746216774E-2</v>
      </c>
    </row>
    <row r="5" spans="1:9" x14ac:dyDescent="0.25">
      <c r="A5" t="s">
        <v>205</v>
      </c>
      <c r="B5" t="s">
        <v>102</v>
      </c>
      <c r="C5" s="19">
        <v>0.23</v>
      </c>
      <c r="D5" s="19">
        <v>0.16</v>
      </c>
      <c r="E5" s="19">
        <v>0.04</v>
      </c>
      <c r="F5" s="19">
        <v>0.53</v>
      </c>
      <c r="G5" s="19">
        <v>0</v>
      </c>
      <c r="H5" s="19">
        <v>2.8985507786273956E-2</v>
      </c>
    </row>
    <row r="6" spans="1:9" x14ac:dyDescent="0.25">
      <c r="B6" t="s">
        <v>117</v>
      </c>
      <c r="C6" s="24">
        <v>0.14000000000000001</v>
      </c>
      <c r="D6" s="24">
        <v>0.22</v>
      </c>
      <c r="E6" s="24">
        <v>0</v>
      </c>
      <c r="F6" s="24">
        <v>0.64</v>
      </c>
      <c r="G6" s="24">
        <v>0</v>
      </c>
      <c r="H6" s="24">
        <v>0</v>
      </c>
    </row>
    <row r="7" spans="1:9" x14ac:dyDescent="0.25">
      <c r="B7" t="s">
        <v>103</v>
      </c>
      <c r="C7" s="19">
        <v>0.12</v>
      </c>
      <c r="D7" s="19">
        <v>0.33</v>
      </c>
      <c r="E7" s="19">
        <v>1.4492753893136978E-2</v>
      </c>
      <c r="F7" s="19">
        <v>0.28985506296157837</v>
      </c>
      <c r="G7" s="19">
        <v>0.22</v>
      </c>
      <c r="H7" s="19">
        <v>2.8985507786273956E-2</v>
      </c>
    </row>
    <row r="8" spans="1:9" x14ac:dyDescent="0.25">
      <c r="A8" t="s">
        <v>206</v>
      </c>
      <c r="B8" t="s">
        <v>102</v>
      </c>
      <c r="C8" s="19">
        <v>0.15000000596046448</v>
      </c>
      <c r="D8" s="19">
        <v>0.30000001192092896</v>
      </c>
      <c r="E8" s="19">
        <v>0</v>
      </c>
      <c r="F8" s="19">
        <v>0.5</v>
      </c>
      <c r="G8" s="19">
        <v>0</v>
      </c>
      <c r="H8" s="20">
        <v>0</v>
      </c>
    </row>
    <row r="9" spans="1:9" x14ac:dyDescent="0.25">
      <c r="B9" t="s">
        <v>117</v>
      </c>
      <c r="C9" s="19">
        <v>5.000000074505806E-2</v>
      </c>
      <c r="D9" s="19">
        <v>0.45</v>
      </c>
      <c r="E9" s="19">
        <v>0</v>
      </c>
      <c r="F9" s="19">
        <v>0.5</v>
      </c>
      <c r="G9" s="19">
        <v>0</v>
      </c>
      <c r="H9" s="20">
        <v>0</v>
      </c>
    </row>
    <row r="10" spans="1:9" x14ac:dyDescent="0.25">
      <c r="B10" t="s">
        <v>103</v>
      </c>
      <c r="C10" s="19">
        <v>0.10000000149011612</v>
      </c>
      <c r="D10" s="19">
        <v>0.55000001192092896</v>
      </c>
      <c r="E10" s="19">
        <v>0</v>
      </c>
      <c r="F10" s="19">
        <v>5.000000074505806E-2</v>
      </c>
      <c r="G10" s="19">
        <v>0.30000001192092896</v>
      </c>
      <c r="H10" s="20">
        <v>0</v>
      </c>
    </row>
    <row r="11" spans="1:9" x14ac:dyDescent="0.25">
      <c r="A11" t="s">
        <v>207</v>
      </c>
      <c r="B11" t="s">
        <v>102</v>
      </c>
      <c r="C11" s="19">
        <v>0.2</v>
      </c>
      <c r="D11" s="19">
        <v>0.31</v>
      </c>
      <c r="E11" s="19">
        <v>0.1</v>
      </c>
      <c r="F11" s="19">
        <v>0.37</v>
      </c>
      <c r="G11" s="19">
        <v>0</v>
      </c>
      <c r="H11" s="19">
        <v>2.0408162847161293E-2</v>
      </c>
    </row>
    <row r="12" spans="1:9" x14ac:dyDescent="0.25">
      <c r="B12" t="s">
        <v>117</v>
      </c>
      <c r="C12" s="24">
        <v>0.12</v>
      </c>
      <c r="D12" s="24">
        <v>0.39</v>
      </c>
      <c r="E12" s="24">
        <v>2.0408162847161293E-2</v>
      </c>
      <c r="F12" s="24">
        <v>0.47</v>
      </c>
      <c r="G12" s="24">
        <v>0</v>
      </c>
      <c r="H12" s="24">
        <v>0</v>
      </c>
    </row>
    <row r="13" spans="1:9" x14ac:dyDescent="0.25">
      <c r="B13" t="s">
        <v>103</v>
      </c>
      <c r="C13" s="19">
        <v>6.1224490404129028E-2</v>
      </c>
      <c r="D13" s="19">
        <v>0.40816327929496765</v>
      </c>
      <c r="E13" s="19">
        <v>2.0408162847161293E-2</v>
      </c>
      <c r="F13" s="19">
        <v>0.1428571492433548</v>
      </c>
      <c r="G13" s="19">
        <v>0.34693878889083862</v>
      </c>
      <c r="H13" s="19">
        <v>2.0408162847161293E-2</v>
      </c>
    </row>
    <row r="14" spans="1:9" x14ac:dyDescent="0.25">
      <c r="A14" t="s">
        <v>208</v>
      </c>
      <c r="B14" t="s">
        <v>102</v>
      </c>
      <c r="C14" s="19">
        <v>0.28000000000000003</v>
      </c>
      <c r="D14" s="19">
        <v>0.25999999046325684</v>
      </c>
      <c r="E14" s="19">
        <v>0.04</v>
      </c>
      <c r="F14" s="19">
        <v>0.37999999523162842</v>
      </c>
      <c r="G14" s="19">
        <v>0</v>
      </c>
      <c r="H14" s="19">
        <v>0.04</v>
      </c>
    </row>
    <row r="15" spans="1:9" x14ac:dyDescent="0.25">
      <c r="B15" t="s">
        <v>117</v>
      </c>
      <c r="C15" s="24"/>
      <c r="D15" s="24">
        <v>0.44</v>
      </c>
      <c r="E15" s="24">
        <v>0</v>
      </c>
      <c r="F15" s="24">
        <v>0.56000000000000005</v>
      </c>
      <c r="G15" s="25">
        <v>0</v>
      </c>
      <c r="H15" s="25">
        <v>0</v>
      </c>
    </row>
    <row r="16" spans="1:9" x14ac:dyDescent="0.25">
      <c r="B16" t="s">
        <v>103</v>
      </c>
      <c r="C16" s="19">
        <v>0.15999999642372131</v>
      </c>
      <c r="D16" s="19">
        <v>0.46000000834465027</v>
      </c>
      <c r="E16" s="19">
        <v>1.9999999552965164E-2</v>
      </c>
      <c r="F16" s="19">
        <v>0.11999999731779099</v>
      </c>
      <c r="G16" s="19">
        <v>0.20000000298023224</v>
      </c>
      <c r="H16" s="19">
        <v>3.9999999105930328E-2</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L24"/>
  <sheetViews>
    <sheetView topLeftCell="G4" zoomScale="80" zoomScaleNormal="80" workbookViewId="0">
      <selection activeCell="L5" sqref="L5"/>
    </sheetView>
  </sheetViews>
  <sheetFormatPr defaultColWidth="8.7109375" defaultRowHeight="15" x14ac:dyDescent="0.25"/>
  <cols>
    <col min="1" max="1" width="11.140625" customWidth="1"/>
    <col min="7" max="7" width="14.5703125" bestFit="1" customWidth="1"/>
    <col min="8" max="8" width="10.42578125" bestFit="1" customWidth="1"/>
    <col min="9" max="9" width="17.42578125" bestFit="1" customWidth="1"/>
    <col min="10" max="10" width="10.42578125" bestFit="1" customWidth="1"/>
  </cols>
  <sheetData>
    <row r="1" spans="1:12" x14ac:dyDescent="0.25">
      <c r="A1" s="13" t="s">
        <v>178</v>
      </c>
      <c r="C1" t="s">
        <v>110</v>
      </c>
      <c r="D1" t="s">
        <v>116</v>
      </c>
      <c r="E1" t="s">
        <v>111</v>
      </c>
      <c r="F1" t="s">
        <v>108</v>
      </c>
      <c r="G1" t="s">
        <v>114</v>
      </c>
      <c r="H1" t="s">
        <v>112</v>
      </c>
      <c r="I1" t="s">
        <v>113</v>
      </c>
      <c r="J1" s="21" t="s">
        <v>109</v>
      </c>
    </row>
    <row r="2" spans="1:12" x14ac:dyDescent="0.25">
      <c r="A2" t="s">
        <v>204</v>
      </c>
      <c r="B2" s="21" t="s">
        <v>102</v>
      </c>
      <c r="C2" s="18">
        <v>0.19417475163936601</v>
      </c>
      <c r="D2" s="18">
        <v>0.14563107490539551</v>
      </c>
      <c r="E2" s="18">
        <v>0.10679611563682556</v>
      </c>
      <c r="F2" s="18">
        <v>0.1553398072719574</v>
      </c>
      <c r="G2" s="18">
        <v>0.27184465527534485</v>
      </c>
      <c r="H2" s="18">
        <v>0.11650485545396805</v>
      </c>
      <c r="I2" s="18">
        <v>9.7087379544973373E-3</v>
      </c>
      <c r="J2" s="18">
        <v>0</v>
      </c>
      <c r="K2" s="18"/>
      <c r="L2" s="18"/>
    </row>
    <row r="3" spans="1:12" x14ac:dyDescent="0.25">
      <c r="B3" s="22" t="s">
        <v>117</v>
      </c>
      <c r="C3" s="23">
        <v>0.13592232763767242</v>
      </c>
      <c r="D3" s="23">
        <v>6.7961163818836212E-2</v>
      </c>
      <c r="E3" s="23">
        <v>0.1553398072719574</v>
      </c>
      <c r="F3" s="23">
        <v>2.9126213863492012E-2</v>
      </c>
      <c r="G3" s="23">
        <v>0.33009707927703857</v>
      </c>
      <c r="H3" s="23">
        <v>0.2330097109079361</v>
      </c>
      <c r="I3" s="23">
        <v>4.8543687909841537E-2</v>
      </c>
      <c r="J3" s="23">
        <v>0</v>
      </c>
      <c r="K3" s="18"/>
      <c r="L3" s="18"/>
    </row>
    <row r="4" spans="1:12" x14ac:dyDescent="0.25">
      <c r="B4" s="21" t="s">
        <v>103</v>
      </c>
      <c r="C4" s="18">
        <v>0.16504853963851929</v>
      </c>
      <c r="D4" s="18">
        <v>3.8834951817989349E-2</v>
      </c>
      <c r="E4" s="18">
        <v>7.7669903635978699E-2</v>
      </c>
      <c r="F4" s="18">
        <v>9.7087379544973373E-3</v>
      </c>
      <c r="G4" s="18">
        <v>0.34951457381248474</v>
      </c>
      <c r="H4" s="18">
        <v>0.2330097109079361</v>
      </c>
      <c r="I4" s="18">
        <v>3.8834951817989349E-2</v>
      </c>
      <c r="J4" s="18">
        <v>8.7378643453121185E-2</v>
      </c>
      <c r="K4" s="18"/>
      <c r="L4" s="18"/>
    </row>
    <row r="5" spans="1:12" x14ac:dyDescent="0.25">
      <c r="A5" t="s">
        <v>205</v>
      </c>
      <c r="B5" s="21" t="s">
        <v>102</v>
      </c>
      <c r="C5" s="18">
        <v>0.33913043141365051</v>
      </c>
      <c r="D5" s="18">
        <v>5.2173912525177002E-2</v>
      </c>
      <c r="E5" s="18">
        <v>0.14782609045505524</v>
      </c>
      <c r="F5" s="18">
        <v>0.18260869383811951</v>
      </c>
      <c r="G5" s="18">
        <v>0.18260869383811951</v>
      </c>
      <c r="H5" s="18">
        <v>6.9565214216709137E-2</v>
      </c>
      <c r="I5" s="18">
        <v>2.6086956262588501E-2</v>
      </c>
      <c r="J5" s="18">
        <v>0</v>
      </c>
      <c r="K5" s="18"/>
      <c r="L5" s="18"/>
    </row>
    <row r="6" spans="1:12" x14ac:dyDescent="0.25">
      <c r="B6" s="22" t="s">
        <v>117</v>
      </c>
      <c r="C6" s="23">
        <v>0.29565218091011047</v>
      </c>
      <c r="D6" s="23">
        <v>1.7391303554177284E-2</v>
      </c>
      <c r="E6" s="23">
        <v>0.20869565010070801</v>
      </c>
      <c r="F6" s="23">
        <v>5.2173912525177002E-2</v>
      </c>
      <c r="G6" s="23">
        <v>0.26086956262588501</v>
      </c>
      <c r="H6" s="23">
        <v>0.1304347813129425</v>
      </c>
      <c r="I6" s="23">
        <v>3.4782607108354568E-2</v>
      </c>
      <c r="J6" s="23">
        <v>0</v>
      </c>
      <c r="K6" s="18"/>
      <c r="L6" s="18"/>
    </row>
    <row r="7" spans="1:12" x14ac:dyDescent="0.25">
      <c r="B7" s="21" t="s">
        <v>103</v>
      </c>
      <c r="C7" s="18">
        <v>0.15652173757553101</v>
      </c>
      <c r="D7" s="18">
        <v>1.7391303554177284E-2</v>
      </c>
      <c r="E7" s="18">
        <v>8.6956523358821869E-2</v>
      </c>
      <c r="F7" s="18">
        <v>3.4782607108354568E-2</v>
      </c>
      <c r="G7" s="18">
        <v>0.24347825348377228</v>
      </c>
      <c r="H7" s="18">
        <v>0.26956522464752197</v>
      </c>
      <c r="I7" s="18">
        <v>4.3478261679410934E-2</v>
      </c>
      <c r="J7" s="18">
        <v>0.14782609045505524</v>
      </c>
      <c r="K7" s="18"/>
      <c r="L7" s="18"/>
    </row>
    <row r="8" spans="1:12" x14ac:dyDescent="0.25">
      <c r="A8" t="s">
        <v>206</v>
      </c>
      <c r="B8" s="21" t="s">
        <v>102</v>
      </c>
      <c r="C8" s="18">
        <v>0.25581395626068115</v>
      </c>
      <c r="D8" s="18">
        <v>9.3023255467414856E-2</v>
      </c>
      <c r="E8" s="18">
        <v>9.3023255467414856E-2</v>
      </c>
      <c r="F8" s="18">
        <v>0.34883719682693481</v>
      </c>
      <c r="G8" s="18">
        <v>0.11627907305955887</v>
      </c>
      <c r="H8" s="18">
        <v>9.3023255467414856E-2</v>
      </c>
      <c r="I8" s="18">
        <v>0</v>
      </c>
      <c r="J8" s="18">
        <v>0</v>
      </c>
      <c r="K8" s="18"/>
      <c r="L8" s="18"/>
    </row>
    <row r="9" spans="1:12" x14ac:dyDescent="0.25">
      <c r="B9" s="21" t="s">
        <v>117</v>
      </c>
      <c r="C9" s="18">
        <v>0.34883719682693481</v>
      </c>
      <c r="D9" s="18">
        <v>4.6511627733707428E-2</v>
      </c>
      <c r="E9" s="18">
        <v>0.13953489065170288</v>
      </c>
      <c r="F9" s="18">
        <v>4.6511627733707428E-2</v>
      </c>
      <c r="G9" s="18">
        <v>0.25581395626068115</v>
      </c>
      <c r="H9" s="18">
        <v>0.13953489065170288</v>
      </c>
      <c r="I9" s="18">
        <v>2.3255813866853714E-2</v>
      </c>
      <c r="J9" s="18">
        <v>0</v>
      </c>
      <c r="K9" s="18"/>
      <c r="L9" s="18"/>
    </row>
    <row r="10" spans="1:12" x14ac:dyDescent="0.25">
      <c r="B10" s="21" t="s">
        <v>103</v>
      </c>
      <c r="C10" s="18">
        <v>0.20930232107639313</v>
      </c>
      <c r="D10" s="18"/>
      <c r="E10" s="18">
        <v>6.976744532585144E-2</v>
      </c>
      <c r="F10" s="18">
        <v>4.6511627733707428E-2</v>
      </c>
      <c r="G10" s="18">
        <v>0.30232557654380798</v>
      </c>
      <c r="H10" s="18">
        <v>0.23255814611911774</v>
      </c>
      <c r="I10" s="18">
        <v>2.3255813866853714E-2</v>
      </c>
      <c r="J10" s="18">
        <v>0.11627907305955887</v>
      </c>
      <c r="K10" s="18"/>
      <c r="L10" s="18"/>
    </row>
    <row r="11" spans="1:12" x14ac:dyDescent="0.25">
      <c r="A11" t="s">
        <v>207</v>
      </c>
      <c r="B11" s="21" t="s">
        <v>102</v>
      </c>
      <c r="C11" s="18">
        <v>0.19230769574642181</v>
      </c>
      <c r="D11" s="18">
        <v>0</v>
      </c>
      <c r="E11" s="18">
        <v>0.11538461595773697</v>
      </c>
      <c r="F11" s="18">
        <v>0.19230769574642181</v>
      </c>
      <c r="G11" s="18">
        <v>0.23076923191547394</v>
      </c>
      <c r="H11" s="18">
        <v>0.19230769574642181</v>
      </c>
      <c r="I11" s="18">
        <v>7.6923079788684845E-2</v>
      </c>
      <c r="J11" s="18">
        <v>0</v>
      </c>
    </row>
    <row r="12" spans="1:12" x14ac:dyDescent="0.25">
      <c r="B12" s="21" t="s">
        <v>117</v>
      </c>
      <c r="C12" s="18">
        <v>0.19230769574642181</v>
      </c>
      <c r="D12" s="18">
        <v>3.8461539894342422E-2</v>
      </c>
      <c r="E12" s="18">
        <v>0.26923078298568726</v>
      </c>
      <c r="F12" s="18">
        <v>7.6923079788684845E-2</v>
      </c>
      <c r="G12" s="18">
        <v>0.15384615957736969</v>
      </c>
      <c r="H12" s="18">
        <v>0.23076923191547394</v>
      </c>
      <c r="I12" s="18">
        <v>3.8461539894342422E-2</v>
      </c>
      <c r="J12" s="18">
        <v>0</v>
      </c>
    </row>
    <row r="13" spans="1:12" x14ac:dyDescent="0.25">
      <c r="B13" s="21" t="s">
        <v>103</v>
      </c>
      <c r="C13" s="18">
        <v>0.15384615957736969</v>
      </c>
      <c r="D13" s="18">
        <v>0.11538461595773697</v>
      </c>
      <c r="E13" s="18">
        <v>0</v>
      </c>
      <c r="F13" s="18">
        <v>0</v>
      </c>
      <c r="G13" s="18">
        <v>0.30769231915473938</v>
      </c>
      <c r="H13" s="18">
        <v>0.19230769574642181</v>
      </c>
      <c r="I13" s="18">
        <v>7.6923079788684845E-2</v>
      </c>
      <c r="J13" s="18">
        <v>0.15384615957736969</v>
      </c>
    </row>
    <row r="14" spans="1:12" x14ac:dyDescent="0.25">
      <c r="A14" t="s">
        <v>208</v>
      </c>
      <c r="B14" s="21" t="s">
        <v>102</v>
      </c>
      <c r="C14" s="18">
        <v>0.19090908765792847</v>
      </c>
      <c r="D14" s="18">
        <v>4.5454546809196472E-2</v>
      </c>
      <c r="E14" s="18">
        <v>0.12727272510528564</v>
      </c>
      <c r="F14" s="18">
        <v>0.13636364042758942</v>
      </c>
      <c r="G14" s="18">
        <v>0.33636364340782166</v>
      </c>
      <c r="H14" s="18">
        <v>0.14545454084873199</v>
      </c>
      <c r="I14" s="18">
        <v>1.8181817606091499E-2</v>
      </c>
      <c r="J14" s="18">
        <v>0</v>
      </c>
    </row>
    <row r="15" spans="1:12" x14ac:dyDescent="0.25">
      <c r="B15" s="22" t="s">
        <v>117</v>
      </c>
      <c r="C15" s="23">
        <v>0.19090908765792847</v>
      </c>
      <c r="D15" s="23">
        <v>1.8181817606091499E-2</v>
      </c>
      <c r="E15" s="23">
        <v>0.19090908765792847</v>
      </c>
      <c r="F15" s="23">
        <v>6.3636362552642822E-2</v>
      </c>
      <c r="G15" s="23">
        <v>0.30909091234207153</v>
      </c>
      <c r="H15" s="23">
        <v>0.18181818723678589</v>
      </c>
      <c r="I15" s="23">
        <v>4.5454546809196472E-2</v>
      </c>
      <c r="J15" s="23">
        <v>0</v>
      </c>
    </row>
    <row r="16" spans="1:12" x14ac:dyDescent="0.25">
      <c r="B16" s="21" t="s">
        <v>103</v>
      </c>
      <c r="C16" s="18">
        <v>0.17272727191448212</v>
      </c>
      <c r="D16" s="18">
        <v>2.7272727340459824E-2</v>
      </c>
      <c r="E16" s="18">
        <v>6.3636362552642822E-2</v>
      </c>
      <c r="F16" s="18">
        <v>3.6363635212182999E-2</v>
      </c>
      <c r="G16" s="18">
        <v>0.32727271318435669</v>
      </c>
      <c r="H16" s="18">
        <v>0.27272728085517883</v>
      </c>
      <c r="I16" s="18">
        <v>4.5454546809196472E-2</v>
      </c>
      <c r="J16" s="18">
        <v>5.4545454680919647E-2</v>
      </c>
    </row>
    <row r="17" spans="1:10" x14ac:dyDescent="0.25">
      <c r="A17" t="s">
        <v>209</v>
      </c>
      <c r="B17" s="21" t="s">
        <v>102</v>
      </c>
      <c r="C17" s="18">
        <v>0.31410256028175354</v>
      </c>
      <c r="D17" s="18">
        <v>9.6153847873210907E-2</v>
      </c>
      <c r="E17" s="18">
        <v>0.13461539149284363</v>
      </c>
      <c r="F17" s="18">
        <v>0.14743590354919434</v>
      </c>
      <c r="G17" s="18">
        <v>0.19230769574642181</v>
      </c>
      <c r="H17" s="18">
        <v>7.6923079788684845E-2</v>
      </c>
      <c r="I17" s="18">
        <v>3.8461539894342422E-2</v>
      </c>
      <c r="J17" s="18">
        <v>0</v>
      </c>
    </row>
    <row r="18" spans="1:10" x14ac:dyDescent="0.25">
      <c r="B18" s="22" t="s">
        <v>117</v>
      </c>
      <c r="C18" s="23">
        <v>0.23717948794364929</v>
      </c>
      <c r="D18" s="23">
        <v>6.4102567732334137E-2</v>
      </c>
      <c r="E18" s="23">
        <v>0.19871795177459717</v>
      </c>
      <c r="F18" s="23">
        <v>8.3333335816860199E-2</v>
      </c>
      <c r="G18" s="23">
        <v>0.21794871985912323</v>
      </c>
      <c r="H18" s="23">
        <v>0.16025641560554504</v>
      </c>
      <c r="I18" s="23">
        <v>3.8461539894342422E-2</v>
      </c>
      <c r="J18" s="23">
        <v>0</v>
      </c>
    </row>
    <row r="19" spans="1:10" x14ac:dyDescent="0.25">
      <c r="B19" s="21" t="s">
        <v>103</v>
      </c>
      <c r="C19" s="18">
        <v>0.17948718369007111</v>
      </c>
      <c r="D19" s="18">
        <v>7.0512823760509491E-2</v>
      </c>
      <c r="E19" s="18">
        <v>5.7692307978868484E-2</v>
      </c>
      <c r="F19" s="18">
        <v>4.4871795922517776E-2</v>
      </c>
      <c r="G19" s="18">
        <v>0.25641027092933655</v>
      </c>
      <c r="H19" s="18">
        <v>0.1666666716337204</v>
      </c>
      <c r="I19" s="18">
        <v>6.4102567732334137E-2</v>
      </c>
      <c r="J19" s="18">
        <v>0.16025641560554504</v>
      </c>
    </row>
    <row r="23" spans="1:10" x14ac:dyDescent="0.25">
      <c r="A23" s="13" t="s">
        <v>178</v>
      </c>
      <c r="C23" t="s">
        <v>110</v>
      </c>
      <c r="D23" t="s">
        <v>116</v>
      </c>
      <c r="E23" t="s">
        <v>111</v>
      </c>
      <c r="F23" t="s">
        <v>108</v>
      </c>
      <c r="G23" t="s">
        <v>114</v>
      </c>
      <c r="H23" t="s">
        <v>112</v>
      </c>
      <c r="I23" t="s">
        <v>113</v>
      </c>
      <c r="J23" s="21" t="s">
        <v>109</v>
      </c>
    </row>
    <row r="24" spans="1:10" x14ac:dyDescent="0.25">
      <c r="A24" t="s">
        <v>5</v>
      </c>
      <c r="B24" s="21" t="s">
        <v>117</v>
      </c>
      <c r="C24" s="18">
        <v>0.23717948794364929</v>
      </c>
      <c r="D24" s="18">
        <v>6.4102567732334137E-2</v>
      </c>
      <c r="E24" s="18">
        <v>0.19871795177459717</v>
      </c>
      <c r="F24" s="18">
        <v>8.3333335816860199E-2</v>
      </c>
      <c r="G24" s="18">
        <v>0.21794871985912323</v>
      </c>
      <c r="H24" s="18">
        <v>0.16025641560554504</v>
      </c>
      <c r="I24" s="18">
        <v>3.8461539894342422E-2</v>
      </c>
      <c r="J24" s="18">
        <v>0</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DF007-6177-4B53-A23A-A6C487EEF311}">
  <dimension ref="A1:L9"/>
  <sheetViews>
    <sheetView topLeftCell="K7" zoomScale="110" zoomScaleNormal="110" workbookViewId="0">
      <selection activeCell="Y30" sqref="Y30"/>
    </sheetView>
  </sheetViews>
  <sheetFormatPr defaultColWidth="8.7109375" defaultRowHeight="15" x14ac:dyDescent="0.25"/>
  <cols>
    <col min="1" max="1" width="13.5703125" customWidth="1"/>
    <col min="11" max="11" width="6.5703125" bestFit="1" customWidth="1"/>
    <col min="12" max="12" width="10.5703125" bestFit="1" customWidth="1"/>
  </cols>
  <sheetData>
    <row r="1" spans="1:12" x14ac:dyDescent="0.25">
      <c r="C1" t="s">
        <v>110</v>
      </c>
      <c r="D1" t="s">
        <v>111</v>
      </c>
      <c r="E1" t="s">
        <v>116</v>
      </c>
      <c r="F1" t="s">
        <v>118</v>
      </c>
      <c r="G1" t="s">
        <v>108</v>
      </c>
      <c r="H1" t="s">
        <v>114</v>
      </c>
      <c r="I1" t="s">
        <v>112</v>
      </c>
      <c r="J1" t="s">
        <v>121</v>
      </c>
      <c r="K1" t="s">
        <v>120</v>
      </c>
      <c r="L1" t="s">
        <v>109</v>
      </c>
    </row>
    <row r="2" spans="1:12" x14ac:dyDescent="0.25">
      <c r="A2" t="s">
        <v>204</v>
      </c>
      <c r="B2" s="21" t="s">
        <v>102</v>
      </c>
      <c r="C2" s="18">
        <v>0.125</v>
      </c>
      <c r="D2" s="18">
        <v>0.15625</v>
      </c>
      <c r="E2" s="18">
        <v>6.25E-2</v>
      </c>
      <c r="F2" s="18">
        <v>9.375E-2</v>
      </c>
      <c r="G2" s="18">
        <v>0.25</v>
      </c>
      <c r="H2" s="18">
        <v>0.21875</v>
      </c>
      <c r="I2" s="18">
        <v>3.125E-2</v>
      </c>
      <c r="J2" s="18">
        <v>3.125E-2</v>
      </c>
      <c r="K2" s="18">
        <v>3.125E-2</v>
      </c>
      <c r="L2" s="18">
        <v>0</v>
      </c>
    </row>
    <row r="3" spans="1:12" x14ac:dyDescent="0.25">
      <c r="B3" s="21" t="s">
        <v>117</v>
      </c>
      <c r="C3" s="23">
        <v>6.25E-2</v>
      </c>
      <c r="D3" s="23">
        <v>0.15625</v>
      </c>
      <c r="E3" s="23">
        <v>6.25E-2</v>
      </c>
      <c r="F3" s="23">
        <v>0.125</v>
      </c>
      <c r="G3" s="23">
        <v>0.25</v>
      </c>
      <c r="H3" s="23">
        <v>0.3125</v>
      </c>
      <c r="I3" s="23">
        <v>0.03</v>
      </c>
      <c r="J3" s="23">
        <v>0</v>
      </c>
      <c r="K3" s="23">
        <v>0</v>
      </c>
      <c r="L3" s="23">
        <v>0</v>
      </c>
    </row>
    <row r="4" spans="1:12" x14ac:dyDescent="0.25">
      <c r="A4" t="s">
        <v>205</v>
      </c>
      <c r="B4" s="21" t="s">
        <v>102</v>
      </c>
      <c r="C4" s="18">
        <v>0.2083333283662796</v>
      </c>
      <c r="D4" s="18">
        <v>0.125</v>
      </c>
      <c r="E4" s="18">
        <v>0.2083333283662796</v>
      </c>
      <c r="F4" s="18">
        <v>0.2083333283662796</v>
      </c>
      <c r="G4" s="18">
        <v>8.3333335816860199E-2</v>
      </c>
      <c r="H4" s="18">
        <v>8.3333335816860199E-2</v>
      </c>
      <c r="I4" s="18">
        <v>0.04</v>
      </c>
      <c r="J4" s="18">
        <v>0</v>
      </c>
      <c r="K4" s="18">
        <v>0</v>
      </c>
      <c r="L4" s="18">
        <v>0.04</v>
      </c>
    </row>
    <row r="5" spans="1:12" x14ac:dyDescent="0.25">
      <c r="B5" s="21" t="s">
        <v>117</v>
      </c>
      <c r="C5" s="23">
        <v>0.2083333283662796</v>
      </c>
      <c r="D5" s="23">
        <v>0.125</v>
      </c>
      <c r="E5" s="23">
        <v>8.3333335816860199E-2</v>
      </c>
      <c r="F5" s="23">
        <v>0.2083333283662796</v>
      </c>
      <c r="G5" s="23">
        <v>0.2083333283662796</v>
      </c>
      <c r="H5" s="23">
        <v>8.3333335816860199E-2</v>
      </c>
      <c r="I5" s="23">
        <v>8.3333335816860199E-2</v>
      </c>
      <c r="J5" s="23">
        <v>0</v>
      </c>
      <c r="K5" s="23">
        <v>0</v>
      </c>
      <c r="L5" s="23">
        <v>0</v>
      </c>
    </row>
    <row r="6" spans="1:12" x14ac:dyDescent="0.25">
      <c r="A6" t="s">
        <v>206</v>
      </c>
      <c r="B6" s="21" t="s">
        <v>102</v>
      </c>
      <c r="C6" s="18">
        <v>0.19230769574642181</v>
      </c>
      <c r="D6" s="18">
        <v>0.23076923191547394</v>
      </c>
      <c r="E6" s="18">
        <v>3.8461539894342422E-2</v>
      </c>
      <c r="F6" s="18">
        <v>0.19230769574642181</v>
      </c>
      <c r="G6" s="18">
        <v>0.19230769574642181</v>
      </c>
      <c r="H6" s="18">
        <v>0.11538461595773697</v>
      </c>
      <c r="I6" s="18">
        <v>3.8461539894342422E-2</v>
      </c>
      <c r="J6" s="18">
        <v>0</v>
      </c>
      <c r="K6" s="18">
        <v>0</v>
      </c>
      <c r="L6" s="18">
        <v>0</v>
      </c>
    </row>
    <row r="7" spans="1:12" x14ac:dyDescent="0.25">
      <c r="B7" s="21" t="s">
        <v>117</v>
      </c>
      <c r="C7" s="23">
        <v>0.15384615957736969</v>
      </c>
      <c r="D7" s="23">
        <v>0.19230769574642181</v>
      </c>
      <c r="E7" s="23">
        <v>0</v>
      </c>
      <c r="F7" s="23">
        <v>0.19230769574642181</v>
      </c>
      <c r="G7" s="23">
        <v>0.19230769574642181</v>
      </c>
      <c r="H7" s="23">
        <v>0.23076923191547394</v>
      </c>
      <c r="I7" s="23">
        <v>3.8461539894342422E-2</v>
      </c>
      <c r="J7" s="23">
        <v>0</v>
      </c>
      <c r="K7" s="23">
        <v>0</v>
      </c>
      <c r="L7" s="23">
        <v>0</v>
      </c>
    </row>
    <row r="8" spans="1:12" x14ac:dyDescent="0.25">
      <c r="A8" t="s">
        <v>207</v>
      </c>
      <c r="B8" s="21" t="s">
        <v>102</v>
      </c>
      <c r="C8" s="18">
        <v>0.23076923191547394</v>
      </c>
      <c r="D8" s="18">
        <v>3.8461539894342422E-2</v>
      </c>
      <c r="E8" s="18">
        <v>7.6923079788684845E-2</v>
      </c>
      <c r="F8" s="18">
        <v>0.15384615957736969</v>
      </c>
      <c r="G8" s="18">
        <v>0.30769231915473938</v>
      </c>
      <c r="H8" s="18">
        <v>0.11538461595773697</v>
      </c>
      <c r="I8" s="18">
        <v>0</v>
      </c>
      <c r="J8" s="18">
        <v>0.04</v>
      </c>
      <c r="K8" s="18">
        <v>0</v>
      </c>
      <c r="L8" s="18">
        <v>0.04</v>
      </c>
    </row>
    <row r="9" spans="1:12" x14ac:dyDescent="0.25">
      <c r="B9" s="21" t="s">
        <v>117</v>
      </c>
      <c r="C9" s="23">
        <v>0.23076923191547394</v>
      </c>
      <c r="D9" s="23">
        <v>0</v>
      </c>
      <c r="E9" s="23">
        <v>7.6923079788684845E-2</v>
      </c>
      <c r="F9" s="23">
        <v>0.19230769574642181</v>
      </c>
      <c r="G9" s="23">
        <v>0.19230769574642181</v>
      </c>
      <c r="H9" s="23">
        <v>0.30769231915473938</v>
      </c>
      <c r="I9" s="23">
        <v>0</v>
      </c>
      <c r="J9" s="23">
        <v>0</v>
      </c>
      <c r="K9" s="23">
        <v>0</v>
      </c>
      <c r="L9" s="23">
        <v>0</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23"/>
  <sheetViews>
    <sheetView zoomScale="80" zoomScaleNormal="80" workbookViewId="0">
      <selection activeCell="L25" sqref="L25"/>
    </sheetView>
  </sheetViews>
  <sheetFormatPr defaultColWidth="8.7109375" defaultRowHeight="15" x14ac:dyDescent="0.25"/>
  <cols>
    <col min="1" max="1" width="16.5703125" customWidth="1"/>
    <col min="3" max="3" width="4.5703125" bestFit="1" customWidth="1"/>
    <col min="4" max="4" width="5.5703125" bestFit="1" customWidth="1"/>
    <col min="5" max="5" width="8.5703125" bestFit="1" customWidth="1"/>
    <col min="6" max="6" width="6.85546875" bestFit="1" customWidth="1"/>
    <col min="7" max="7" width="11.42578125" bestFit="1" customWidth="1"/>
    <col min="8" max="8" width="14.5703125" bestFit="1" customWidth="1"/>
    <col min="10" max="10" width="10.85546875" bestFit="1" customWidth="1"/>
  </cols>
  <sheetData>
    <row r="1" spans="1:10" x14ac:dyDescent="0.25">
      <c r="A1" s="13" t="s">
        <v>176</v>
      </c>
      <c r="C1" t="s">
        <v>116</v>
      </c>
      <c r="D1" t="s">
        <v>118</v>
      </c>
      <c r="E1" t="s">
        <v>119</v>
      </c>
      <c r="F1" t="s">
        <v>120</v>
      </c>
      <c r="G1" t="s">
        <v>121</v>
      </c>
      <c r="H1" t="s">
        <v>114</v>
      </c>
      <c r="I1" t="s">
        <v>108</v>
      </c>
      <c r="J1" t="s">
        <v>109</v>
      </c>
    </row>
    <row r="2" spans="1:10" x14ac:dyDescent="0.25">
      <c r="A2" t="s">
        <v>204</v>
      </c>
      <c r="B2" s="21" t="s">
        <v>102</v>
      </c>
      <c r="C2" s="18">
        <v>0.35483869910240173</v>
      </c>
      <c r="D2" s="18">
        <v>8.8709674775600433E-2</v>
      </c>
      <c r="E2" s="18">
        <v>0.11290322244167328</v>
      </c>
      <c r="F2" s="18">
        <v>0.15322580933570862</v>
      </c>
      <c r="G2" s="18">
        <v>1.6129031777381897E-2</v>
      </c>
      <c r="H2" s="18">
        <v>0.16935484111309052</v>
      </c>
      <c r="I2" s="18">
        <v>8.8709674775600433E-2</v>
      </c>
      <c r="J2" s="18">
        <v>1.6129031777381897E-2</v>
      </c>
    </row>
    <row r="3" spans="1:10" x14ac:dyDescent="0.25">
      <c r="B3" s="21" t="s">
        <v>117</v>
      </c>
      <c r="C3" s="18">
        <v>0.33870968222618103</v>
      </c>
      <c r="D3" s="18">
        <v>8.8709674775600433E-2</v>
      </c>
      <c r="E3" s="18">
        <v>0.17741934955120087</v>
      </c>
      <c r="F3" s="18">
        <v>4.8387095332145691E-2</v>
      </c>
      <c r="G3" s="18">
        <v>1.6129031777381897E-2</v>
      </c>
      <c r="H3" s="18">
        <v>0.25806450843811035</v>
      </c>
      <c r="I3" s="18">
        <v>7.2580642998218536E-2</v>
      </c>
      <c r="J3" s="18">
        <v>0</v>
      </c>
    </row>
    <row r="4" spans="1:10" x14ac:dyDescent="0.25">
      <c r="A4" t="s">
        <v>205</v>
      </c>
      <c r="B4" s="21" t="s">
        <v>102</v>
      </c>
      <c r="C4" s="18">
        <v>0.4444444477558136</v>
      </c>
      <c r="D4" s="18">
        <v>0.2063492089509964</v>
      </c>
      <c r="E4" s="18">
        <v>3.1746033579111099E-2</v>
      </c>
      <c r="F4" s="18">
        <v>9.5238097012042999E-2</v>
      </c>
      <c r="G4" s="18">
        <v>3.1746033579111099E-2</v>
      </c>
      <c r="H4" s="18">
        <v>6.3492067158222198E-2</v>
      </c>
      <c r="I4" s="18">
        <v>9.5238097012042999E-2</v>
      </c>
      <c r="J4" s="18">
        <v>3.1746033579111099E-2</v>
      </c>
    </row>
    <row r="5" spans="1:10" x14ac:dyDescent="0.25">
      <c r="B5" s="21" t="s">
        <v>117</v>
      </c>
      <c r="C5" s="18">
        <v>0.3968254029750824</v>
      </c>
      <c r="D5" s="18">
        <v>0.2063492089509964</v>
      </c>
      <c r="E5" s="18">
        <v>6.3492067158222198E-2</v>
      </c>
      <c r="F5" s="18">
        <v>6.3492067158222198E-2</v>
      </c>
      <c r="G5" s="18">
        <v>4.76190485060215E-2</v>
      </c>
      <c r="H5" s="18">
        <v>0.1111111119389534</v>
      </c>
      <c r="I5" s="18">
        <v>0.1111111119389534</v>
      </c>
      <c r="J5" s="18">
        <v>0</v>
      </c>
    </row>
    <row r="6" spans="1:10" x14ac:dyDescent="0.25">
      <c r="A6" t="s">
        <v>206</v>
      </c>
      <c r="B6" s="21" t="s">
        <v>102</v>
      </c>
      <c r="C6" s="18">
        <v>0.40677964687347412</v>
      </c>
      <c r="D6" s="18">
        <v>0.11864406615495682</v>
      </c>
      <c r="E6" s="18">
        <v>5.0847455859184265E-2</v>
      </c>
      <c r="F6" s="18">
        <v>0.10169491171836853</v>
      </c>
      <c r="G6" s="18">
        <v>3.3898305147886276E-2</v>
      </c>
      <c r="H6" s="18">
        <v>0.1355932205915451</v>
      </c>
      <c r="I6" s="18">
        <v>0.10169491171836853</v>
      </c>
      <c r="J6" s="18">
        <v>5.0847455859184265E-2</v>
      </c>
    </row>
    <row r="7" spans="1:10" x14ac:dyDescent="0.25">
      <c r="B7" s="21" t="s">
        <v>117</v>
      </c>
      <c r="C7" s="18">
        <v>0.4237288236618042</v>
      </c>
      <c r="D7" s="18">
        <v>0.11864406615495682</v>
      </c>
      <c r="E7" s="18">
        <v>6.7796610295772552E-2</v>
      </c>
      <c r="F7" s="18">
        <v>6.7796610295772552E-2</v>
      </c>
      <c r="G7" s="18">
        <v>1.6949152573943138E-2</v>
      </c>
      <c r="H7" s="18">
        <v>0.1525423675775528</v>
      </c>
      <c r="I7" s="18">
        <v>0.1525423675775528</v>
      </c>
      <c r="J7" s="18">
        <v>0</v>
      </c>
    </row>
    <row r="8" spans="1:10" x14ac:dyDescent="0.25">
      <c r="A8" t="s">
        <v>207</v>
      </c>
      <c r="B8" s="21" t="s">
        <v>102</v>
      </c>
      <c r="C8" s="18">
        <v>0.32394367456436157</v>
      </c>
      <c r="D8" s="18">
        <v>0.16901408135890961</v>
      </c>
      <c r="E8" s="18">
        <v>0.11267605423927307</v>
      </c>
      <c r="F8" s="18">
        <v>7.0422537624835968E-2</v>
      </c>
      <c r="G8" s="18">
        <v>2.8169013559818268E-2</v>
      </c>
      <c r="H8" s="18">
        <v>0.16197183728218079</v>
      </c>
      <c r="I8" s="18">
        <v>0.11267605423927307</v>
      </c>
      <c r="J8" s="18">
        <v>2.1126760169863701E-2</v>
      </c>
    </row>
    <row r="9" spans="1:10" x14ac:dyDescent="0.25">
      <c r="B9" s="21" t="s">
        <v>117</v>
      </c>
      <c r="C9" s="18">
        <v>0.21830986440181732</v>
      </c>
      <c r="D9" s="18">
        <v>0.18309858441352844</v>
      </c>
      <c r="E9" s="18">
        <v>0.13380281627178192</v>
      </c>
      <c r="F9" s="18">
        <v>7.0422537624835968E-2</v>
      </c>
      <c r="G9" s="18">
        <v>4.9295775592327118E-2</v>
      </c>
      <c r="H9" s="18">
        <v>0.20422534644603729</v>
      </c>
      <c r="I9" s="18">
        <v>0.14084507524967194</v>
      </c>
      <c r="J9" s="18">
        <v>0</v>
      </c>
    </row>
    <row r="10" spans="1:10" x14ac:dyDescent="0.25">
      <c r="A10" t="s">
        <v>208</v>
      </c>
      <c r="B10" s="21" t="s">
        <v>102</v>
      </c>
      <c r="C10" s="18">
        <v>0.28571429848670959</v>
      </c>
      <c r="D10" s="18">
        <v>0.25</v>
      </c>
      <c r="E10" s="18">
        <v>5.35714291036129E-2</v>
      </c>
      <c r="F10" s="18">
        <v>0.1071428582072258</v>
      </c>
      <c r="G10" s="18">
        <v>5.35714291036129E-2</v>
      </c>
      <c r="H10" s="18">
        <v>5.35714291036129E-2</v>
      </c>
      <c r="I10" s="18">
        <v>0.1964285671710968</v>
      </c>
      <c r="J10" s="18">
        <v>0</v>
      </c>
    </row>
    <row r="11" spans="1:10" x14ac:dyDescent="0.25">
      <c r="B11" s="21" t="s">
        <v>117</v>
      </c>
      <c r="C11" s="18">
        <v>0.1964285671710968</v>
      </c>
      <c r="D11" s="18">
        <v>0.28571429848670959</v>
      </c>
      <c r="E11" s="18">
        <v>5.35714291036129E-2</v>
      </c>
      <c r="F11" s="18">
        <v>0.125</v>
      </c>
      <c r="G11" s="18">
        <v>1.785714365541935E-2</v>
      </c>
      <c r="H11" s="18">
        <v>0.1428571492433548</v>
      </c>
      <c r="I11" s="18">
        <v>0.1785714328289032</v>
      </c>
      <c r="J11" s="18">
        <v>0</v>
      </c>
    </row>
    <row r="12" spans="1:10" x14ac:dyDescent="0.25">
      <c r="A12" t="s">
        <v>209</v>
      </c>
      <c r="B12" s="21" t="s">
        <v>102</v>
      </c>
      <c r="C12" s="18">
        <v>0.41509434580802917</v>
      </c>
      <c r="D12" s="18">
        <v>0.22641509771347046</v>
      </c>
      <c r="E12" s="18">
        <v>1.8867924809455872E-2</v>
      </c>
      <c r="F12" s="18">
        <v>5.6603774428367615E-2</v>
      </c>
      <c r="G12" s="18">
        <v>0</v>
      </c>
      <c r="H12" s="18">
        <v>0.11320754885673523</v>
      </c>
      <c r="I12" s="18">
        <v>0.15094339847564697</v>
      </c>
      <c r="J12" s="18">
        <v>1.8867924809455872E-2</v>
      </c>
    </row>
    <row r="13" spans="1:10" x14ac:dyDescent="0.25">
      <c r="B13" s="21" t="s">
        <v>117</v>
      </c>
      <c r="C13" s="18">
        <v>0.32075470685958862</v>
      </c>
      <c r="D13" s="18">
        <v>0.24528302252292633</v>
      </c>
      <c r="E13" s="18">
        <v>3.7735849618911743E-2</v>
      </c>
      <c r="F13" s="18">
        <v>5.6603774428367615E-2</v>
      </c>
      <c r="G13" s="18">
        <v>3.7735849618911743E-2</v>
      </c>
      <c r="H13" s="18">
        <v>0.16981132328510284</v>
      </c>
      <c r="I13" s="18">
        <v>0.1320754736661911</v>
      </c>
      <c r="J13" s="18">
        <v>0</v>
      </c>
    </row>
    <row r="14" spans="1:10" x14ac:dyDescent="0.25">
      <c r="A14" t="s">
        <v>210</v>
      </c>
      <c r="B14" s="21" t="s">
        <v>102</v>
      </c>
      <c r="C14" s="18">
        <v>0.24137930572032928</v>
      </c>
      <c r="D14" s="18">
        <v>0.10344827920198441</v>
      </c>
      <c r="E14" s="18">
        <v>0.17241379618644714</v>
      </c>
      <c r="F14" s="18">
        <v>6.8965516984462738E-2</v>
      </c>
      <c r="G14" s="18">
        <v>3.4482758492231369E-2</v>
      </c>
      <c r="H14" s="18">
        <v>0.20689655840396881</v>
      </c>
      <c r="I14" s="18">
        <v>0.13793103396892548</v>
      </c>
      <c r="J14" s="18">
        <v>3.4482758492231369E-2</v>
      </c>
    </row>
    <row r="15" spans="1:10" x14ac:dyDescent="0.25">
      <c r="B15" s="21" t="s">
        <v>117</v>
      </c>
      <c r="C15" s="18">
        <v>0.20689655840396881</v>
      </c>
      <c r="D15" s="18">
        <v>0.13793103396892548</v>
      </c>
      <c r="E15" s="18">
        <v>0.17241379618644714</v>
      </c>
      <c r="F15" s="18">
        <v>0.17241379618644714</v>
      </c>
      <c r="G15" s="18">
        <v>0</v>
      </c>
      <c r="H15" s="18">
        <v>0.24137930572032928</v>
      </c>
      <c r="I15" s="18">
        <v>6.8965516984462738E-2</v>
      </c>
      <c r="J15" s="18">
        <v>0</v>
      </c>
    </row>
    <row r="16" spans="1:10" x14ac:dyDescent="0.25">
      <c r="A16" t="s">
        <v>211</v>
      </c>
      <c r="B16" s="21" t="s">
        <v>102</v>
      </c>
      <c r="C16" s="18">
        <v>0.29411765933036804</v>
      </c>
      <c r="D16" s="18">
        <v>0.11764705926179886</v>
      </c>
      <c r="E16" s="18">
        <v>8.8235296308994293E-2</v>
      </c>
      <c r="F16" s="18">
        <v>0.14705882966518402</v>
      </c>
      <c r="G16" s="18">
        <v>8.8235296308994293E-2</v>
      </c>
      <c r="H16" s="18">
        <v>0</v>
      </c>
      <c r="I16" s="18">
        <v>0.23529411852359772</v>
      </c>
      <c r="J16" s="18">
        <v>2.9411764815449715E-2</v>
      </c>
    </row>
    <row r="17" spans="1:10" x14ac:dyDescent="0.25">
      <c r="B17" s="21" t="s">
        <v>117</v>
      </c>
      <c r="C17" s="18">
        <v>8.8235296308994293E-2</v>
      </c>
      <c r="D17" s="18">
        <v>0.11764705926179886</v>
      </c>
      <c r="E17" s="18">
        <v>0.14705882966518402</v>
      </c>
      <c r="F17" s="18">
        <v>0.14705882966518402</v>
      </c>
      <c r="G17" s="18">
        <v>0.11764705926179886</v>
      </c>
      <c r="H17" s="18">
        <v>0.17647059261798859</v>
      </c>
      <c r="I17" s="18">
        <v>0.20588235557079315</v>
      </c>
      <c r="J17" s="18">
        <v>0</v>
      </c>
    </row>
    <row r="18" spans="1:10" x14ac:dyDescent="0.25">
      <c r="A18" t="s">
        <v>212</v>
      </c>
      <c r="B18" s="21" t="s">
        <v>102</v>
      </c>
      <c r="C18" s="18">
        <v>0.2380952388048172</v>
      </c>
      <c r="D18" s="18">
        <v>0.1428571492433548</v>
      </c>
      <c r="E18" s="18">
        <v>9.5238097012042999E-2</v>
      </c>
      <c r="F18" s="18">
        <v>0</v>
      </c>
      <c r="G18" s="18">
        <v>4.76190485060215E-2</v>
      </c>
      <c r="H18" s="18">
        <v>0.1428571492433548</v>
      </c>
      <c r="I18" s="18">
        <v>0.3333333432674408</v>
      </c>
      <c r="J18" s="18">
        <v>0</v>
      </c>
    </row>
    <row r="19" spans="1:10" x14ac:dyDescent="0.25">
      <c r="B19" s="21" t="s">
        <v>117</v>
      </c>
      <c r="C19" s="18">
        <v>0.1428571492433548</v>
      </c>
      <c r="D19" s="18">
        <v>0.190476194024086</v>
      </c>
      <c r="E19" s="18">
        <v>0.1428571492433548</v>
      </c>
      <c r="F19" s="18">
        <v>0</v>
      </c>
      <c r="G19" s="18">
        <v>0</v>
      </c>
      <c r="H19" s="18">
        <v>0.4285714328289032</v>
      </c>
      <c r="I19" s="18">
        <v>9.5238097012042999E-2</v>
      </c>
      <c r="J19" s="18">
        <v>0</v>
      </c>
    </row>
    <row r="20" spans="1:10" x14ac:dyDescent="0.25">
      <c r="A20" t="s">
        <v>213</v>
      </c>
      <c r="B20" s="21" t="s">
        <v>102</v>
      </c>
      <c r="C20" s="18">
        <v>0.27419355511665344</v>
      </c>
      <c r="D20" s="18">
        <v>0.11290322244167328</v>
      </c>
      <c r="E20" s="18">
        <v>4.8387095332145691E-2</v>
      </c>
      <c r="F20" s="18">
        <v>8.0645158886909485E-2</v>
      </c>
      <c r="G20" s="18">
        <v>3.2258063554763794E-2</v>
      </c>
      <c r="H20" s="18">
        <v>0.30645161867141724</v>
      </c>
      <c r="I20" s="18">
        <v>8.0645158886909485E-2</v>
      </c>
      <c r="J20" s="18">
        <v>6.4516127109527588E-2</v>
      </c>
    </row>
    <row r="21" spans="1:10" x14ac:dyDescent="0.25">
      <c r="B21" s="21" t="s">
        <v>117</v>
      </c>
      <c r="C21" s="18">
        <v>0.24193547666072845</v>
      </c>
      <c r="D21" s="18">
        <v>0.12903225421905518</v>
      </c>
      <c r="E21" s="18">
        <v>8.0645158886909485E-2</v>
      </c>
      <c r="F21" s="18">
        <v>1.6129031777381897E-2</v>
      </c>
      <c r="G21" s="18">
        <v>3.2258063554763794E-2</v>
      </c>
      <c r="H21" s="18">
        <v>0.30645161867141724</v>
      </c>
      <c r="I21" s="18">
        <v>0.19354838132858276</v>
      </c>
      <c r="J21" s="18">
        <v>0</v>
      </c>
    </row>
    <row r="22" spans="1:10" x14ac:dyDescent="0.25">
      <c r="A22" t="s">
        <v>214</v>
      </c>
      <c r="B22" s="21" t="s">
        <v>102</v>
      </c>
      <c r="C22" s="18">
        <v>0.36</v>
      </c>
      <c r="D22" s="18">
        <v>0.11</v>
      </c>
      <c r="E22" s="18">
        <v>0.09</v>
      </c>
      <c r="F22" s="18">
        <v>0.09</v>
      </c>
      <c r="G22" s="18">
        <v>0.01</v>
      </c>
      <c r="H22" s="18">
        <v>0.21</v>
      </c>
      <c r="I22" s="18">
        <v>0.11</v>
      </c>
      <c r="J22" s="18">
        <v>0.02</v>
      </c>
    </row>
    <row r="23" spans="1:10" x14ac:dyDescent="0.25">
      <c r="B23" s="21" t="s">
        <v>117</v>
      </c>
      <c r="C23" s="18">
        <v>0.28977271914482117</v>
      </c>
      <c r="D23" s="18">
        <v>9.6590906381607056E-2</v>
      </c>
      <c r="E23" s="18">
        <v>0.125</v>
      </c>
      <c r="F23" s="18">
        <v>7.9545453190803528E-2</v>
      </c>
      <c r="G23" s="18">
        <v>1.1363636702299118E-2</v>
      </c>
      <c r="H23" s="18">
        <v>0.25568181276321411</v>
      </c>
      <c r="I23" s="18">
        <v>0.14204545319080353</v>
      </c>
      <c r="J23" s="18">
        <v>0</v>
      </c>
    </row>
  </sheetData>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23"/>
  <sheetViews>
    <sheetView zoomScale="80" zoomScaleNormal="80" workbookViewId="0">
      <selection activeCell="N10" sqref="N10"/>
    </sheetView>
  </sheetViews>
  <sheetFormatPr defaultColWidth="8.7109375" defaultRowHeight="15" x14ac:dyDescent="0.25"/>
  <cols>
    <col min="1" max="1" width="12.28515625" customWidth="1"/>
    <col min="3" max="3" width="4.5703125" bestFit="1" customWidth="1"/>
    <col min="4" max="4" width="6.85546875" bestFit="1" customWidth="1"/>
    <col min="5" max="5" width="14.5703125" bestFit="1" customWidth="1"/>
    <col min="6" max="6" width="6.42578125" bestFit="1" customWidth="1"/>
    <col min="7" max="7" width="5.5703125" bestFit="1" customWidth="1"/>
    <col min="8" max="8" width="11.42578125" bestFit="1" customWidth="1"/>
    <col min="9" max="9" width="5.85546875" bestFit="1" customWidth="1"/>
    <col min="10" max="10" width="10.85546875" bestFit="1" customWidth="1"/>
  </cols>
  <sheetData>
    <row r="1" spans="1:10" x14ac:dyDescent="0.25">
      <c r="A1" s="13" t="s">
        <v>177</v>
      </c>
      <c r="C1" t="s">
        <v>116</v>
      </c>
      <c r="D1" t="s">
        <v>120</v>
      </c>
      <c r="E1" t="s">
        <v>114</v>
      </c>
      <c r="F1" t="s">
        <v>160</v>
      </c>
      <c r="G1" t="s">
        <v>118</v>
      </c>
      <c r="H1" t="s">
        <v>121</v>
      </c>
      <c r="I1" t="s">
        <v>108</v>
      </c>
      <c r="J1" t="s">
        <v>109</v>
      </c>
    </row>
    <row r="2" spans="1:10" x14ac:dyDescent="0.25">
      <c r="A2" t="s">
        <v>204</v>
      </c>
      <c r="B2" s="21" t="s">
        <v>102</v>
      </c>
      <c r="C2" s="18">
        <v>0.18604651093482971</v>
      </c>
      <c r="D2" s="18">
        <v>0.20930232107639313</v>
      </c>
      <c r="E2" s="18">
        <v>0.23255814611911774</v>
      </c>
      <c r="F2" s="18">
        <v>3.8759689778089523E-2</v>
      </c>
      <c r="G2" s="18">
        <v>3.8759689778089523E-2</v>
      </c>
      <c r="H2" s="18">
        <v>6.2015503644943237E-2</v>
      </c>
      <c r="I2" s="18">
        <v>0.20930232107639313</v>
      </c>
      <c r="J2" s="18">
        <v>2.3255813866853714E-2</v>
      </c>
    </row>
    <row r="3" spans="1:10" x14ac:dyDescent="0.25">
      <c r="B3" s="21" t="s">
        <v>117</v>
      </c>
      <c r="C3" s="18">
        <v>8.527132123708725E-2</v>
      </c>
      <c r="D3" s="18">
        <v>0.20155039429664612</v>
      </c>
      <c r="E3" s="18">
        <v>0.28682169318199158</v>
      </c>
      <c r="F3" s="18">
        <v>4.6511627733707428E-2</v>
      </c>
      <c r="G3" s="18">
        <v>5.4263565689325333E-2</v>
      </c>
      <c r="H3" s="18">
        <v>7.7519379556179047E-2</v>
      </c>
      <c r="I3" s="18">
        <v>0.24806201457977295</v>
      </c>
      <c r="J3" s="18"/>
    </row>
    <row r="4" spans="1:10" x14ac:dyDescent="0.25">
      <c r="A4" t="s">
        <v>205</v>
      </c>
      <c r="B4" s="21" t="s">
        <v>102</v>
      </c>
      <c r="C4" s="18">
        <v>0.18852458894252777</v>
      </c>
      <c r="D4" s="18">
        <v>0.17213115096092224</v>
      </c>
      <c r="E4" s="18">
        <v>9.8360657691955566E-2</v>
      </c>
      <c r="F4" s="18">
        <v>0.13934426009654999</v>
      </c>
      <c r="G4" s="18">
        <v>9.8360657691955566E-2</v>
      </c>
      <c r="H4" s="18">
        <v>3.2786883413791656E-2</v>
      </c>
      <c r="I4" s="18">
        <v>0.25409835577011108</v>
      </c>
      <c r="J4" s="18">
        <v>1.6393441706895828E-2</v>
      </c>
    </row>
    <row r="5" spans="1:10" x14ac:dyDescent="0.25">
      <c r="B5" s="21" t="s">
        <v>117</v>
      </c>
      <c r="C5" s="18">
        <v>0.1147540956735611</v>
      </c>
      <c r="D5" s="18">
        <v>0.15573769807815552</v>
      </c>
      <c r="E5" s="18">
        <v>0.15573769807815552</v>
      </c>
      <c r="F5" s="18">
        <v>0.18032786250114441</v>
      </c>
      <c r="G5" s="18">
        <v>9.8360657691955566E-2</v>
      </c>
      <c r="H5" s="18">
        <v>4.9180328845977783E-2</v>
      </c>
      <c r="I5" s="18">
        <v>0.24590164422988892</v>
      </c>
      <c r="J5" s="18"/>
    </row>
    <row r="6" spans="1:10" x14ac:dyDescent="0.25">
      <c r="A6" t="s">
        <v>206</v>
      </c>
      <c r="B6" s="21" t="s">
        <v>102</v>
      </c>
      <c r="C6" s="18">
        <v>0.12587413191795349</v>
      </c>
      <c r="D6" s="18">
        <v>0.14685314893722534</v>
      </c>
      <c r="E6" s="18">
        <v>0.22377622127532959</v>
      </c>
      <c r="F6" s="18">
        <v>0.16783216595649719</v>
      </c>
      <c r="G6" s="18">
        <v>3.4965034574270248E-2</v>
      </c>
      <c r="H6" s="18">
        <v>2.0979020744562149E-2</v>
      </c>
      <c r="I6" s="18">
        <v>0.25174826383590698</v>
      </c>
      <c r="J6" s="18">
        <v>2.7972027659416199E-2</v>
      </c>
    </row>
    <row r="7" spans="1:10" x14ac:dyDescent="0.25">
      <c r="B7" s="21" t="s">
        <v>117</v>
      </c>
      <c r="C7" s="18">
        <v>7.6923079788684845E-2</v>
      </c>
      <c r="D7" s="18">
        <v>0.11888112127780914</v>
      </c>
      <c r="E7" s="18">
        <v>0.30769231915473938</v>
      </c>
      <c r="F7" s="18">
        <v>0.17482517659664154</v>
      </c>
      <c r="G7" s="18">
        <v>3.4965034574270248E-2</v>
      </c>
      <c r="H7" s="18">
        <v>2.0979020744562149E-2</v>
      </c>
      <c r="I7" s="18">
        <v>0.26573425531387329</v>
      </c>
      <c r="J7" s="18"/>
    </row>
    <row r="8" spans="1:10" x14ac:dyDescent="0.25">
      <c r="A8" t="s">
        <v>207</v>
      </c>
      <c r="B8" s="21" t="s">
        <v>102</v>
      </c>
      <c r="C8" s="18">
        <v>0.22377622127532959</v>
      </c>
      <c r="D8" s="18">
        <v>0.12587413191795349</v>
      </c>
      <c r="E8" s="18">
        <v>0.23076923191547394</v>
      </c>
      <c r="F8" s="18">
        <v>0.13286712765693665</v>
      </c>
      <c r="G8" s="18">
        <v>4.8951048403978348E-2</v>
      </c>
      <c r="H8" s="18">
        <v>4.8951048403978348E-2</v>
      </c>
      <c r="I8" s="18">
        <v>0.16783216595649719</v>
      </c>
      <c r="J8" s="18">
        <v>2.0979020744562149E-2</v>
      </c>
    </row>
    <row r="9" spans="1:10" x14ac:dyDescent="0.25">
      <c r="B9" s="21" t="s">
        <v>117</v>
      </c>
      <c r="C9" s="18">
        <v>0.11188811063766479</v>
      </c>
      <c r="D9" s="18">
        <v>0.13986013829708099</v>
      </c>
      <c r="E9" s="18">
        <v>0.27972027659416199</v>
      </c>
      <c r="F9" s="18">
        <v>0.16783216595649719</v>
      </c>
      <c r="G9" s="18">
        <v>6.2937065958976746E-2</v>
      </c>
      <c r="H9" s="18">
        <v>4.1958041489124298E-2</v>
      </c>
      <c r="I9" s="18">
        <v>0.19580419361591339</v>
      </c>
      <c r="J9" s="18"/>
    </row>
    <row r="10" spans="1:10" x14ac:dyDescent="0.25">
      <c r="A10" t="s">
        <v>208</v>
      </c>
      <c r="B10" s="21" t="s">
        <v>102</v>
      </c>
      <c r="C10" s="18">
        <v>0.23943662643432617</v>
      </c>
      <c r="D10" s="18">
        <v>0.19718310236930847</v>
      </c>
      <c r="E10" s="18">
        <v>5.6338027119636536E-2</v>
      </c>
      <c r="F10" s="18">
        <v>0.15492957830429077</v>
      </c>
      <c r="G10" s="18">
        <v>0.11267605423927307</v>
      </c>
      <c r="H10" s="18">
        <v>4.2253520339727402E-2</v>
      </c>
      <c r="I10" s="18">
        <v>0.19718310236930847</v>
      </c>
      <c r="J10" s="18">
        <v>0</v>
      </c>
    </row>
    <row r="11" spans="1:10" x14ac:dyDescent="0.25">
      <c r="B11" s="21" t="s">
        <v>117</v>
      </c>
      <c r="C11" s="18">
        <v>0.14084507524967194</v>
      </c>
      <c r="D11" s="18">
        <v>0.15492957830429077</v>
      </c>
      <c r="E11" s="18">
        <v>7.0422537624835968E-2</v>
      </c>
      <c r="F11" s="18">
        <v>0.18309858441352844</v>
      </c>
      <c r="G11" s="18">
        <v>0.15492957830429077</v>
      </c>
      <c r="H11" s="18">
        <v>4.2253520339727402E-2</v>
      </c>
      <c r="I11" s="18">
        <v>0.25352111458778381</v>
      </c>
      <c r="J11" s="18"/>
    </row>
    <row r="12" spans="1:10" x14ac:dyDescent="0.25">
      <c r="A12" t="s">
        <v>209</v>
      </c>
      <c r="B12" s="21" t="s">
        <v>102</v>
      </c>
      <c r="C12" s="18">
        <v>0.25757575035095215</v>
      </c>
      <c r="D12" s="18">
        <v>9.0909093618392944E-2</v>
      </c>
      <c r="E12" s="18">
        <v>9.0909093618392944E-2</v>
      </c>
      <c r="F12" s="18">
        <v>0.19696970283985138</v>
      </c>
      <c r="G12" s="18">
        <v>4.5454546809196472E-2</v>
      </c>
      <c r="H12" s="18">
        <v>0</v>
      </c>
      <c r="I12" s="18">
        <v>0.30303031206130981</v>
      </c>
      <c r="J12" s="18">
        <v>1.5151515603065491E-2</v>
      </c>
    </row>
    <row r="13" spans="1:10" x14ac:dyDescent="0.25">
      <c r="B13" s="21" t="s">
        <v>117</v>
      </c>
      <c r="C13" s="18">
        <v>0.12121212482452393</v>
      </c>
      <c r="D13" s="18">
        <v>0.13636364042758942</v>
      </c>
      <c r="E13" s="18">
        <v>0.1666666716337204</v>
      </c>
      <c r="F13" s="18">
        <v>0.18181818723678589</v>
      </c>
      <c r="G13" s="18">
        <v>4.5454546809196472E-2</v>
      </c>
      <c r="H13" s="18"/>
      <c r="I13" s="18">
        <v>0.34848484396934509</v>
      </c>
      <c r="J13" s="18"/>
    </row>
    <row r="14" spans="1:10" x14ac:dyDescent="0.25">
      <c r="A14" t="s">
        <v>210</v>
      </c>
      <c r="B14" s="21" t="s">
        <v>102</v>
      </c>
      <c r="C14" s="18">
        <v>0.203125</v>
      </c>
      <c r="D14" s="18">
        <v>0.1875</v>
      </c>
      <c r="E14" s="18">
        <v>0.15625</v>
      </c>
      <c r="F14" s="18">
        <v>0.109375</v>
      </c>
      <c r="G14" s="18">
        <v>9.375E-2</v>
      </c>
      <c r="H14" s="18">
        <v>1.5625E-2</v>
      </c>
      <c r="I14" s="18">
        <v>0.234375</v>
      </c>
      <c r="J14" s="18">
        <v>0</v>
      </c>
    </row>
    <row r="15" spans="1:10" x14ac:dyDescent="0.25">
      <c r="B15" s="21" t="s">
        <v>117</v>
      </c>
      <c r="C15" s="18">
        <v>0.140625</v>
      </c>
      <c r="D15" s="18">
        <v>0.15625</v>
      </c>
      <c r="E15" s="18">
        <v>0.265625</v>
      </c>
      <c r="F15" s="18">
        <v>0.109375</v>
      </c>
      <c r="G15" s="18">
        <v>9.375E-2</v>
      </c>
      <c r="H15" s="18">
        <v>4.6875E-2</v>
      </c>
      <c r="I15" s="18">
        <v>0.1875</v>
      </c>
      <c r="J15" s="18"/>
    </row>
    <row r="16" spans="1:10" x14ac:dyDescent="0.25">
      <c r="A16" t="s">
        <v>211</v>
      </c>
      <c r="B16" s="21" t="s">
        <v>102</v>
      </c>
      <c r="C16" s="18">
        <v>0.31578946113586426</v>
      </c>
      <c r="D16" s="18">
        <v>0.21052631735801697</v>
      </c>
      <c r="E16" s="18">
        <v>5.2631579339504242E-2</v>
      </c>
      <c r="F16" s="18">
        <v>0</v>
      </c>
      <c r="G16" s="18">
        <v>2.6315789669752121E-2</v>
      </c>
      <c r="H16" s="18">
        <v>2.6315789669752121E-2</v>
      </c>
      <c r="I16" s="18">
        <v>0.3684210479259491</v>
      </c>
      <c r="J16" s="18">
        <v>0</v>
      </c>
    </row>
    <row r="17" spans="1:10" x14ac:dyDescent="0.25">
      <c r="B17" s="21" t="s">
        <v>117</v>
      </c>
      <c r="C17" s="18">
        <v>0.18421052396297455</v>
      </c>
      <c r="D17" s="18">
        <v>0.21052631735801697</v>
      </c>
      <c r="E17" s="18">
        <v>0.10526315867900848</v>
      </c>
      <c r="F17" s="18">
        <v>0.1315789520740509</v>
      </c>
      <c r="G17" s="18">
        <v>2.6315789669752121E-2</v>
      </c>
      <c r="H17" s="18">
        <v>7.8947365283966064E-2</v>
      </c>
      <c r="I17" s="18">
        <v>0.26315790414810181</v>
      </c>
      <c r="J17" s="18"/>
    </row>
    <row r="18" spans="1:10" x14ac:dyDescent="0.25">
      <c r="A18" t="s">
        <v>212</v>
      </c>
      <c r="B18" s="21" t="s">
        <v>102</v>
      </c>
      <c r="C18" s="18">
        <v>0.20512820780277252</v>
      </c>
      <c r="D18" s="18">
        <v>0.10256410390138626</v>
      </c>
      <c r="E18" s="18">
        <v>0.20512820780277252</v>
      </c>
      <c r="F18" s="18">
        <v>0.17948718369007111</v>
      </c>
      <c r="G18" s="18">
        <v>2.5641025975346565E-2</v>
      </c>
      <c r="H18" s="18">
        <v>7.6923079788684845E-2</v>
      </c>
      <c r="I18" s="18">
        <v>0.17948718369007111</v>
      </c>
      <c r="J18" s="18">
        <v>2.5641025975346565E-2</v>
      </c>
    </row>
    <row r="19" spans="1:10" x14ac:dyDescent="0.25">
      <c r="B19" s="21" t="s">
        <v>117</v>
      </c>
      <c r="C19" s="18">
        <v>7.6923079788684845E-2</v>
      </c>
      <c r="D19" s="18">
        <v>0.12820513546466827</v>
      </c>
      <c r="E19" s="18">
        <v>0.28205129504203796</v>
      </c>
      <c r="F19" s="18">
        <v>0.20512820780277252</v>
      </c>
      <c r="G19" s="18">
        <v>2.5641025975346565E-2</v>
      </c>
      <c r="H19" s="18">
        <v>5.128205195069313E-2</v>
      </c>
      <c r="I19" s="18">
        <v>0.23076923191547394</v>
      </c>
      <c r="J19" s="18"/>
    </row>
    <row r="20" spans="1:10" x14ac:dyDescent="0.25">
      <c r="A20" t="s">
        <v>213</v>
      </c>
      <c r="B20" s="21" t="s">
        <v>102</v>
      </c>
      <c r="C20" s="18">
        <v>0.18627451360225677</v>
      </c>
      <c r="D20" s="18">
        <v>0.18627451360225677</v>
      </c>
      <c r="E20" s="18">
        <v>0.17647059261798859</v>
      </c>
      <c r="F20" s="18">
        <v>8.8235296308994293E-2</v>
      </c>
      <c r="G20" s="18">
        <v>6.8627454340457916E-2</v>
      </c>
      <c r="H20" s="18">
        <v>7.8431375324726105E-2</v>
      </c>
      <c r="I20" s="18">
        <v>0.21568627655506134</v>
      </c>
      <c r="J20" s="18">
        <v>0</v>
      </c>
    </row>
    <row r="21" spans="1:10" x14ac:dyDescent="0.25">
      <c r="B21" s="21" t="s">
        <v>117</v>
      </c>
      <c r="C21" s="18">
        <v>6.8627454340457916E-2</v>
      </c>
      <c r="D21" s="18">
        <v>0.20588235557079315</v>
      </c>
      <c r="E21" s="18">
        <v>0.24509803950786591</v>
      </c>
      <c r="F21" s="18">
        <v>9.8039217293262482E-2</v>
      </c>
      <c r="G21" s="18">
        <v>6.8627454340457916E-2</v>
      </c>
      <c r="H21" s="18">
        <v>9.8039217293262482E-2</v>
      </c>
      <c r="I21" s="18">
        <v>0.21568627655506134</v>
      </c>
      <c r="J21" s="18"/>
    </row>
    <row r="22" spans="1:10" x14ac:dyDescent="0.25">
      <c r="A22" t="s">
        <v>214</v>
      </c>
      <c r="B22" s="21" t="s">
        <v>102</v>
      </c>
      <c r="C22" s="18">
        <v>0.18881118297576904</v>
      </c>
      <c r="D22" s="18">
        <v>0.25874125957489014</v>
      </c>
      <c r="E22" s="18">
        <v>0.21678321063518524</v>
      </c>
      <c r="F22" s="18">
        <v>6.9930069148540497E-2</v>
      </c>
      <c r="G22" s="18">
        <v>4.1958041489124298E-2</v>
      </c>
      <c r="H22" s="18">
        <v>3.4965034574270248E-2</v>
      </c>
      <c r="I22" s="18">
        <v>0.16083915531635284</v>
      </c>
      <c r="J22" s="18">
        <v>2.7972027659416199E-2</v>
      </c>
    </row>
    <row r="23" spans="1:10" x14ac:dyDescent="0.25">
      <c r="B23" s="21" t="s">
        <v>117</v>
      </c>
      <c r="C23" s="18">
        <v>0.11888112127780914</v>
      </c>
      <c r="D23" s="18">
        <v>0.24475523829460144</v>
      </c>
      <c r="E23" s="18">
        <v>0.27972027659416199</v>
      </c>
      <c r="F23" s="18">
        <v>9.0909093618392944E-2</v>
      </c>
      <c r="G23" s="18">
        <v>7.6923079788684845E-2</v>
      </c>
      <c r="H23" s="18">
        <v>2.7972027659416199E-2</v>
      </c>
      <c r="I23" s="18">
        <v>0.16083915531635284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zoomScale="80" zoomScaleNormal="80" workbookViewId="0">
      <selection activeCell="F10" sqref="F10"/>
    </sheetView>
  </sheetViews>
  <sheetFormatPr defaultColWidth="8.7109375" defaultRowHeight="15" x14ac:dyDescent="0.25"/>
  <cols>
    <col min="8" max="8" width="4.42578125" customWidth="1"/>
  </cols>
  <sheetData>
    <row r="1" spans="1:7" ht="15.75" x14ac:dyDescent="0.25">
      <c r="A1" s="36" t="s">
        <v>13</v>
      </c>
      <c r="B1" s="37" t="s">
        <v>14</v>
      </c>
      <c r="C1" s="37"/>
      <c r="D1" s="37" t="s">
        <v>15</v>
      </c>
      <c r="E1" s="37"/>
      <c r="F1" s="37" t="s">
        <v>6</v>
      </c>
      <c r="G1" s="37"/>
    </row>
    <row r="2" spans="1:7" ht="15.75" x14ac:dyDescent="0.25">
      <c r="A2" s="36"/>
      <c r="B2" s="3" t="s">
        <v>0</v>
      </c>
      <c r="C2" s="3" t="s">
        <v>16</v>
      </c>
      <c r="D2" s="3" t="s">
        <v>0</v>
      </c>
      <c r="E2" s="3" t="s">
        <v>16</v>
      </c>
      <c r="F2" s="3" t="s">
        <v>0</v>
      </c>
      <c r="G2" s="3" t="s">
        <v>16</v>
      </c>
    </row>
    <row r="3" spans="1:7" ht="15.75" x14ac:dyDescent="0.25">
      <c r="A3" s="3" t="s">
        <v>17</v>
      </c>
      <c r="B3">
        <v>65270</v>
      </c>
      <c r="C3" s="2">
        <v>15.6</v>
      </c>
      <c r="D3">
        <v>65279</v>
      </c>
      <c r="E3" s="2">
        <v>14.9</v>
      </c>
      <c r="F3">
        <v>130549</v>
      </c>
      <c r="G3" s="2">
        <v>15.3</v>
      </c>
    </row>
    <row r="4" spans="1:7" ht="15.75" x14ac:dyDescent="0.25">
      <c r="A4" s="4" t="s">
        <v>39</v>
      </c>
      <c r="B4">
        <v>68872</v>
      </c>
      <c r="C4" s="2">
        <v>16.5</v>
      </c>
      <c r="D4">
        <v>68290</v>
      </c>
      <c r="E4" s="2">
        <v>15.6</v>
      </c>
      <c r="F4">
        <v>137163</v>
      </c>
      <c r="G4" s="2">
        <v>16</v>
      </c>
    </row>
    <row r="5" spans="1:7" ht="15.75" x14ac:dyDescent="0.25">
      <c r="A5" s="3" t="s">
        <v>19</v>
      </c>
      <c r="B5">
        <v>58447</v>
      </c>
      <c r="C5" s="2">
        <v>14</v>
      </c>
      <c r="D5">
        <v>56170</v>
      </c>
      <c r="E5" s="2">
        <v>12.8</v>
      </c>
      <c r="F5">
        <v>114617</v>
      </c>
      <c r="G5" s="2">
        <v>13.4</v>
      </c>
    </row>
    <row r="6" spans="1:7" ht="15.75" x14ac:dyDescent="0.25">
      <c r="A6" s="3" t="s">
        <v>20</v>
      </c>
      <c r="B6">
        <v>45158</v>
      </c>
      <c r="C6" s="2">
        <v>10.8</v>
      </c>
      <c r="D6">
        <v>49135</v>
      </c>
      <c r="E6" s="2">
        <v>11.2</v>
      </c>
      <c r="F6">
        <v>94293</v>
      </c>
      <c r="G6" s="2">
        <v>11</v>
      </c>
    </row>
    <row r="7" spans="1:7" ht="15.75" x14ac:dyDescent="0.25">
      <c r="A7" s="3" t="s">
        <v>21</v>
      </c>
      <c r="B7">
        <v>35782</v>
      </c>
      <c r="C7" s="2">
        <v>8.6</v>
      </c>
      <c r="D7">
        <v>44023</v>
      </c>
      <c r="E7" s="2">
        <v>10.1</v>
      </c>
      <c r="F7">
        <v>79804</v>
      </c>
      <c r="G7" s="2">
        <v>9.3000000000000007</v>
      </c>
    </row>
    <row r="8" spans="1:7" ht="15.75" x14ac:dyDescent="0.25">
      <c r="A8" s="3" t="s">
        <v>22</v>
      </c>
      <c r="B8">
        <v>30349</v>
      </c>
      <c r="C8" s="2">
        <v>7.3</v>
      </c>
      <c r="D8">
        <v>33136</v>
      </c>
      <c r="E8" s="2">
        <v>7.6</v>
      </c>
      <c r="F8">
        <v>63486</v>
      </c>
      <c r="G8" s="2">
        <v>7.4</v>
      </c>
    </row>
    <row r="9" spans="1:7" ht="15.75" x14ac:dyDescent="0.25">
      <c r="A9" s="3" t="s">
        <v>23</v>
      </c>
      <c r="B9">
        <v>23300</v>
      </c>
      <c r="C9" s="2">
        <v>5.6</v>
      </c>
      <c r="D9">
        <v>25662</v>
      </c>
      <c r="E9" s="2">
        <v>5.9</v>
      </c>
      <c r="F9">
        <v>48962</v>
      </c>
      <c r="G9" s="2">
        <v>5.7</v>
      </c>
    </row>
    <row r="10" spans="1:7" ht="15.75" x14ac:dyDescent="0.25">
      <c r="A10" s="3" t="s">
        <v>24</v>
      </c>
      <c r="B10">
        <v>21918</v>
      </c>
      <c r="C10" s="2">
        <v>5.2</v>
      </c>
      <c r="D10">
        <v>23652</v>
      </c>
      <c r="E10" s="2">
        <v>5.4</v>
      </c>
      <c r="F10">
        <v>45570</v>
      </c>
      <c r="G10" s="2">
        <v>5.3</v>
      </c>
    </row>
    <row r="11" spans="1:7" ht="15.75" x14ac:dyDescent="0.25">
      <c r="A11" s="3" t="s">
        <v>25</v>
      </c>
      <c r="B11">
        <v>17140</v>
      </c>
      <c r="C11" s="2">
        <v>4.0999999999999996</v>
      </c>
      <c r="D11">
        <v>17405</v>
      </c>
      <c r="E11" s="2">
        <v>4</v>
      </c>
      <c r="F11">
        <v>34545</v>
      </c>
      <c r="G11" s="2">
        <v>4</v>
      </c>
    </row>
    <row r="12" spans="1:7" ht="15.75" x14ac:dyDescent="0.25">
      <c r="A12" s="3" t="s">
        <v>26</v>
      </c>
      <c r="B12">
        <v>14228</v>
      </c>
      <c r="C12" s="2">
        <v>3.4</v>
      </c>
      <c r="D12">
        <v>14619</v>
      </c>
      <c r="E12" s="2">
        <v>3.3</v>
      </c>
      <c r="F12">
        <v>28847</v>
      </c>
      <c r="G12" s="2">
        <v>3.4</v>
      </c>
    </row>
    <row r="13" spans="1:7" ht="15.75" x14ac:dyDescent="0.25">
      <c r="A13" s="3" t="s">
        <v>27</v>
      </c>
      <c r="B13">
        <v>11100</v>
      </c>
      <c r="C13" s="2">
        <v>2.7</v>
      </c>
      <c r="D13">
        <v>11020</v>
      </c>
      <c r="E13" s="2">
        <v>2.5</v>
      </c>
      <c r="F13">
        <v>22120</v>
      </c>
      <c r="G13" s="2">
        <v>2.6</v>
      </c>
    </row>
    <row r="14" spans="1:7" ht="15.75" x14ac:dyDescent="0.25">
      <c r="A14" s="3" t="s">
        <v>28</v>
      </c>
      <c r="B14">
        <v>8089</v>
      </c>
      <c r="C14" s="2">
        <v>1.9</v>
      </c>
      <c r="D14">
        <v>8381</v>
      </c>
      <c r="E14" s="2">
        <v>1.9</v>
      </c>
      <c r="F14">
        <v>16469</v>
      </c>
      <c r="G14" s="2">
        <v>1.9</v>
      </c>
    </row>
    <row r="15" spans="1:7" ht="15.75" x14ac:dyDescent="0.25">
      <c r="A15" s="3" t="s">
        <v>29</v>
      </c>
      <c r="B15">
        <v>6515</v>
      </c>
      <c r="C15" s="2">
        <v>1.6</v>
      </c>
      <c r="D15">
        <v>6781</v>
      </c>
      <c r="E15" s="2">
        <v>1.6</v>
      </c>
      <c r="F15">
        <v>13295</v>
      </c>
      <c r="G15" s="2">
        <v>1.6</v>
      </c>
    </row>
    <row r="16" spans="1:7" ht="15.75" x14ac:dyDescent="0.25">
      <c r="A16" s="3" t="s">
        <v>30</v>
      </c>
      <c r="B16">
        <v>4693</v>
      </c>
      <c r="C16" s="2">
        <v>1.1000000000000001</v>
      </c>
      <c r="D16">
        <v>5167</v>
      </c>
      <c r="E16" s="2">
        <v>1.2</v>
      </c>
      <c r="F16">
        <v>9859</v>
      </c>
      <c r="G16" s="2">
        <v>1.2</v>
      </c>
    </row>
    <row r="17" spans="1:7" ht="15.75" x14ac:dyDescent="0.25">
      <c r="A17" s="3" t="s">
        <v>31</v>
      </c>
      <c r="B17">
        <v>3001</v>
      </c>
      <c r="C17" s="2">
        <v>0.7</v>
      </c>
      <c r="D17">
        <v>3239</v>
      </c>
      <c r="E17" s="2">
        <v>0.7</v>
      </c>
      <c r="F17">
        <v>6239</v>
      </c>
      <c r="G17" s="2">
        <v>0.7</v>
      </c>
    </row>
    <row r="18" spans="1:7" ht="15.75" x14ac:dyDescent="0.25">
      <c r="A18" s="3" t="s">
        <v>32</v>
      </c>
      <c r="B18">
        <v>2116</v>
      </c>
      <c r="C18" s="2">
        <v>0.5</v>
      </c>
      <c r="D18">
        <v>2485</v>
      </c>
      <c r="E18" s="2">
        <v>0.6</v>
      </c>
      <c r="F18">
        <v>4601</v>
      </c>
      <c r="G18" s="2">
        <v>0.5</v>
      </c>
    </row>
    <row r="19" spans="1:7" ht="15.75" x14ac:dyDescent="0.25">
      <c r="A19" s="3" t="s">
        <v>38</v>
      </c>
      <c r="B19" s="3">
        <f>SUM(B21:B24)</f>
        <v>2104</v>
      </c>
      <c r="C19" s="3">
        <f>SUM(C21:C24)</f>
        <v>0.5</v>
      </c>
      <c r="D19" s="3">
        <f>SUM(D21:D24)</f>
        <v>2692</v>
      </c>
      <c r="E19" s="3">
        <f>SUM(E21:E24)</f>
        <v>0.6</v>
      </c>
      <c r="F19" s="3"/>
      <c r="G19" s="3"/>
    </row>
    <row r="20" spans="1:7" ht="15.75" x14ac:dyDescent="0.25">
      <c r="A20" s="3"/>
      <c r="B20" s="3"/>
      <c r="C20" s="3"/>
      <c r="D20" s="3"/>
      <c r="E20" s="3"/>
      <c r="F20" s="3"/>
      <c r="G20" s="3"/>
    </row>
    <row r="21" spans="1:7" ht="15.75" x14ac:dyDescent="0.25">
      <c r="A21" s="3" t="s">
        <v>33</v>
      </c>
      <c r="B21">
        <v>1007</v>
      </c>
      <c r="C21" s="2">
        <v>0.2</v>
      </c>
      <c r="D21">
        <v>1293</v>
      </c>
      <c r="E21" s="2">
        <v>0.3</v>
      </c>
      <c r="F21">
        <v>2300</v>
      </c>
      <c r="G21" s="2">
        <v>0.3</v>
      </c>
    </row>
    <row r="22" spans="1:7" ht="15.75" x14ac:dyDescent="0.25">
      <c r="A22" s="3" t="s">
        <v>34</v>
      </c>
      <c r="B22">
        <v>735</v>
      </c>
      <c r="C22" s="2">
        <v>0.2</v>
      </c>
      <c r="D22">
        <v>956</v>
      </c>
      <c r="E22" s="2">
        <v>0.2</v>
      </c>
      <c r="F22">
        <v>1691</v>
      </c>
      <c r="G22" s="2">
        <v>0.2</v>
      </c>
    </row>
    <row r="23" spans="1:7" ht="15.75" x14ac:dyDescent="0.25">
      <c r="A23" s="3" t="s">
        <v>35</v>
      </c>
      <c r="B23">
        <v>235</v>
      </c>
      <c r="C23" s="2">
        <v>0.1</v>
      </c>
      <c r="D23">
        <v>258</v>
      </c>
      <c r="E23" s="2">
        <v>0.1</v>
      </c>
      <c r="F23">
        <v>493</v>
      </c>
      <c r="G23" s="2">
        <v>0.1</v>
      </c>
    </row>
    <row r="24" spans="1:7" ht="15.75" x14ac:dyDescent="0.25">
      <c r="A24" s="3" t="s">
        <v>36</v>
      </c>
      <c r="B24">
        <v>127</v>
      </c>
      <c r="C24" s="2">
        <v>0</v>
      </c>
      <c r="D24">
        <v>185</v>
      </c>
      <c r="E24" s="2">
        <v>0</v>
      </c>
      <c r="F24">
        <v>312</v>
      </c>
      <c r="G24" s="2">
        <v>0</v>
      </c>
    </row>
    <row r="25" spans="1:7" ht="15.75" x14ac:dyDescent="0.25">
      <c r="A25" s="3" t="s">
        <v>37</v>
      </c>
      <c r="B25">
        <v>262</v>
      </c>
      <c r="C25" s="2">
        <v>0.1</v>
      </c>
      <c r="D25">
        <v>311</v>
      </c>
      <c r="E25" s="2">
        <v>0.1</v>
      </c>
      <c r="F25">
        <v>574</v>
      </c>
      <c r="G25" s="2">
        <v>0.1</v>
      </c>
    </row>
    <row r="26" spans="1:7" ht="15.75" x14ac:dyDescent="0.25">
      <c r="A26" s="3" t="s">
        <v>6</v>
      </c>
      <c r="B26" s="1">
        <v>418344</v>
      </c>
      <c r="C26" s="11">
        <v>100</v>
      </c>
      <c r="D26" s="1">
        <v>437447</v>
      </c>
      <c r="E26" s="11">
        <v>100</v>
      </c>
      <c r="F26" s="1">
        <v>855791</v>
      </c>
      <c r="G26" s="11">
        <v>100</v>
      </c>
    </row>
    <row r="27" spans="1:7" x14ac:dyDescent="0.25">
      <c r="B27">
        <f>B26/F26</f>
        <v>0.48883898054548364</v>
      </c>
      <c r="D27">
        <f>D26/F26</f>
        <v>0.51116101945451631</v>
      </c>
    </row>
    <row r="30" spans="1:7" x14ac:dyDescent="0.25">
      <c r="A30" t="s">
        <v>174</v>
      </c>
      <c r="F30">
        <f>SUM(F3:F5)</f>
        <v>382329</v>
      </c>
      <c r="G30" s="2">
        <f>SUM(G3:G5)</f>
        <v>44.7</v>
      </c>
    </row>
  </sheetData>
  <mergeCells count="4">
    <mergeCell ref="A1:A2"/>
    <mergeCell ref="B1:C1"/>
    <mergeCell ref="D1:E1"/>
    <mergeCell ref="F1:G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25"/>
  <sheetViews>
    <sheetView zoomScale="70" zoomScaleNormal="70" workbookViewId="0">
      <selection activeCell="E32" sqref="E32"/>
    </sheetView>
  </sheetViews>
  <sheetFormatPr defaultColWidth="8.7109375" defaultRowHeight="15" x14ac:dyDescent="0.25"/>
  <cols>
    <col min="15" max="15" width="13.7109375" customWidth="1"/>
  </cols>
  <sheetData>
    <row r="1" spans="2:20" x14ac:dyDescent="0.25">
      <c r="B1" s="5"/>
      <c r="D1" t="s">
        <v>98</v>
      </c>
      <c r="G1" s="14"/>
      <c r="O1" t="s">
        <v>164</v>
      </c>
      <c r="P1" t="s">
        <v>14</v>
      </c>
      <c r="Q1" t="s">
        <v>14</v>
      </c>
      <c r="R1" t="s">
        <v>15</v>
      </c>
      <c r="S1" t="s">
        <v>15</v>
      </c>
    </row>
    <row r="2" spans="2:20" x14ac:dyDescent="0.25">
      <c r="C2" t="s">
        <v>77</v>
      </c>
      <c r="D2" t="s">
        <v>93</v>
      </c>
      <c r="E2" t="s">
        <v>94</v>
      </c>
      <c r="F2" t="s">
        <v>95</v>
      </c>
      <c r="G2" t="s">
        <v>99</v>
      </c>
      <c r="O2" t="s">
        <v>164</v>
      </c>
      <c r="P2" t="s">
        <v>11</v>
      </c>
      <c r="Q2" t="s">
        <v>97</v>
      </c>
      <c r="R2" t="s">
        <v>11</v>
      </c>
      <c r="S2" t="s">
        <v>97</v>
      </c>
      <c r="T2" t="s">
        <v>93</v>
      </c>
    </row>
    <row r="3" spans="2:20" x14ac:dyDescent="0.25">
      <c r="C3" t="s">
        <v>100</v>
      </c>
      <c r="D3" s="10">
        <f t="shared" ref="D3:D20" si="0">T3</f>
        <v>0.99986213024096571</v>
      </c>
      <c r="E3" s="2">
        <f>Q3</f>
        <v>15.6</v>
      </c>
      <c r="F3" s="2">
        <f>S3</f>
        <v>14.9</v>
      </c>
      <c r="G3">
        <v>1</v>
      </c>
      <c r="O3" t="s">
        <v>17</v>
      </c>
      <c r="P3">
        <v>65270</v>
      </c>
      <c r="Q3" s="2">
        <v>15.6</v>
      </c>
      <c r="R3">
        <v>65279</v>
      </c>
      <c r="S3" s="2">
        <v>14.9</v>
      </c>
      <c r="T3" s="10">
        <v>0.99986213024096571</v>
      </c>
    </row>
    <row r="4" spans="2:20" x14ac:dyDescent="0.25">
      <c r="C4" s="6" t="s">
        <v>39</v>
      </c>
      <c r="D4" s="10">
        <f t="shared" si="0"/>
        <v>1.0085224776687656</v>
      </c>
      <c r="E4" s="2">
        <f t="shared" ref="E4:E21" si="1">Q4</f>
        <v>16.5</v>
      </c>
      <c r="F4" s="2">
        <f t="shared" ref="F4:F21" si="2">S4</f>
        <v>15.6</v>
      </c>
      <c r="G4">
        <v>1</v>
      </c>
      <c r="O4" t="s">
        <v>18</v>
      </c>
      <c r="P4">
        <v>68872</v>
      </c>
      <c r="Q4" s="2">
        <v>16.5</v>
      </c>
      <c r="R4">
        <v>68290</v>
      </c>
      <c r="S4" s="2">
        <v>15.6</v>
      </c>
      <c r="T4" s="10">
        <v>1.0085224776687656</v>
      </c>
    </row>
    <row r="5" spans="2:20" x14ac:dyDescent="0.25">
      <c r="C5" t="s">
        <v>192</v>
      </c>
      <c r="D5" s="10">
        <f t="shared" si="0"/>
        <v>1.0405376535517179</v>
      </c>
      <c r="E5" s="2">
        <f t="shared" si="1"/>
        <v>14</v>
      </c>
      <c r="F5" s="2">
        <f t="shared" si="2"/>
        <v>12.8</v>
      </c>
      <c r="G5">
        <v>1</v>
      </c>
      <c r="O5" t="s">
        <v>19</v>
      </c>
      <c r="P5">
        <v>58447</v>
      </c>
      <c r="Q5" s="2">
        <v>14</v>
      </c>
      <c r="R5">
        <v>56170</v>
      </c>
      <c r="S5" s="2">
        <v>12.8</v>
      </c>
      <c r="T5" s="10">
        <v>1.0405376535517179</v>
      </c>
    </row>
    <row r="6" spans="2:20" x14ac:dyDescent="0.25">
      <c r="C6" t="s">
        <v>20</v>
      </c>
      <c r="D6" s="10">
        <f t="shared" si="0"/>
        <v>0.9190597333876056</v>
      </c>
      <c r="E6" s="2">
        <f t="shared" si="1"/>
        <v>10.8</v>
      </c>
      <c r="F6" s="2">
        <f t="shared" si="2"/>
        <v>11.2</v>
      </c>
      <c r="G6">
        <v>1</v>
      </c>
      <c r="O6" t="s">
        <v>20</v>
      </c>
      <c r="P6">
        <v>45158</v>
      </c>
      <c r="Q6" s="2">
        <v>10.8</v>
      </c>
      <c r="R6">
        <v>49135</v>
      </c>
      <c r="S6" s="2">
        <v>11.2</v>
      </c>
      <c r="T6" s="10">
        <v>0.9190597333876056</v>
      </c>
    </row>
    <row r="7" spans="2:20" x14ac:dyDescent="0.25">
      <c r="C7" t="s">
        <v>21</v>
      </c>
      <c r="D7" s="10">
        <f t="shared" si="0"/>
        <v>0.81280239874610993</v>
      </c>
      <c r="E7" s="2">
        <f t="shared" si="1"/>
        <v>8.6</v>
      </c>
      <c r="F7" s="2">
        <f t="shared" si="2"/>
        <v>10.1</v>
      </c>
      <c r="G7">
        <v>1</v>
      </c>
      <c r="O7" t="s">
        <v>21</v>
      </c>
      <c r="P7">
        <v>35782</v>
      </c>
      <c r="Q7" s="2">
        <v>8.6</v>
      </c>
      <c r="R7">
        <v>44023</v>
      </c>
      <c r="S7" s="2">
        <v>10.1</v>
      </c>
      <c r="T7" s="10">
        <v>0.81280239874610993</v>
      </c>
    </row>
    <row r="8" spans="2:20" x14ac:dyDescent="0.25">
      <c r="C8" t="s">
        <v>22</v>
      </c>
      <c r="D8" s="10">
        <f t="shared" si="0"/>
        <v>0.91589208112023179</v>
      </c>
      <c r="E8" s="2">
        <f t="shared" si="1"/>
        <v>7.3</v>
      </c>
      <c r="F8" s="2">
        <f t="shared" si="2"/>
        <v>7.6</v>
      </c>
      <c r="G8">
        <v>1</v>
      </c>
      <c r="O8" t="s">
        <v>22</v>
      </c>
      <c r="P8">
        <v>30349</v>
      </c>
      <c r="Q8" s="2">
        <v>7.3</v>
      </c>
      <c r="R8">
        <v>33136</v>
      </c>
      <c r="S8" s="2">
        <v>7.6</v>
      </c>
      <c r="T8" s="10">
        <v>0.91589208112023179</v>
      </c>
    </row>
    <row r="9" spans="2:20" x14ac:dyDescent="0.25">
      <c r="C9" t="s">
        <v>23</v>
      </c>
      <c r="D9" s="10">
        <f t="shared" si="0"/>
        <v>0.90795729093601429</v>
      </c>
      <c r="E9" s="2">
        <f t="shared" si="1"/>
        <v>5.6</v>
      </c>
      <c r="F9" s="2">
        <f t="shared" si="2"/>
        <v>5.9</v>
      </c>
      <c r="G9">
        <v>1</v>
      </c>
      <c r="O9" t="s">
        <v>23</v>
      </c>
      <c r="P9">
        <v>23300</v>
      </c>
      <c r="Q9" s="2">
        <v>5.6</v>
      </c>
      <c r="R9">
        <v>25662</v>
      </c>
      <c r="S9" s="2">
        <v>5.9</v>
      </c>
      <c r="T9" s="10">
        <v>0.90795729093601429</v>
      </c>
    </row>
    <row r="10" spans="2:20" x14ac:dyDescent="0.25">
      <c r="C10" t="s">
        <v>24</v>
      </c>
      <c r="D10" s="10">
        <f t="shared" si="0"/>
        <v>0.92668696093353631</v>
      </c>
      <c r="E10" s="2">
        <f t="shared" si="1"/>
        <v>5.2</v>
      </c>
      <c r="F10" s="2">
        <f t="shared" si="2"/>
        <v>5.4</v>
      </c>
      <c r="G10">
        <v>1</v>
      </c>
      <c r="O10" t="s">
        <v>24</v>
      </c>
      <c r="P10">
        <v>21918</v>
      </c>
      <c r="Q10" s="2">
        <v>5.2</v>
      </c>
      <c r="R10">
        <v>23652</v>
      </c>
      <c r="S10" s="2">
        <v>5.4</v>
      </c>
      <c r="T10" s="10">
        <v>0.92668696093353631</v>
      </c>
    </row>
    <row r="11" spans="2:20" x14ac:dyDescent="0.25">
      <c r="C11" t="s">
        <v>25</v>
      </c>
      <c r="D11" s="10">
        <f t="shared" si="0"/>
        <v>0.98477449008905482</v>
      </c>
      <c r="E11" s="2">
        <f t="shared" si="1"/>
        <v>4.0999999999999996</v>
      </c>
      <c r="F11" s="2">
        <f t="shared" si="2"/>
        <v>4</v>
      </c>
      <c r="G11">
        <v>1</v>
      </c>
      <c r="O11" t="s">
        <v>25</v>
      </c>
      <c r="P11">
        <v>17140</v>
      </c>
      <c r="Q11" s="2">
        <v>4.0999999999999996</v>
      </c>
      <c r="R11">
        <v>17405</v>
      </c>
      <c r="S11" s="2">
        <v>4</v>
      </c>
      <c r="T11" s="10">
        <v>0.98477449008905482</v>
      </c>
    </row>
    <row r="12" spans="2:20" x14ac:dyDescent="0.25">
      <c r="C12" t="s">
        <v>26</v>
      </c>
      <c r="D12" s="10">
        <f t="shared" si="0"/>
        <v>0.97325398454066625</v>
      </c>
      <c r="E12" s="2">
        <f t="shared" si="1"/>
        <v>3.4</v>
      </c>
      <c r="F12" s="2">
        <f t="shared" si="2"/>
        <v>3.3</v>
      </c>
      <c r="G12">
        <v>1</v>
      </c>
      <c r="O12" t="s">
        <v>26</v>
      </c>
      <c r="P12">
        <v>14228</v>
      </c>
      <c r="Q12" s="2">
        <v>3.4</v>
      </c>
      <c r="R12">
        <v>14619</v>
      </c>
      <c r="S12" s="2">
        <v>3.3</v>
      </c>
      <c r="T12" s="10">
        <v>0.97325398454066625</v>
      </c>
    </row>
    <row r="13" spans="2:20" x14ac:dyDescent="0.25">
      <c r="C13" t="s">
        <v>27</v>
      </c>
      <c r="D13" s="10">
        <f t="shared" si="0"/>
        <v>1.0072595281306715</v>
      </c>
      <c r="E13" s="2">
        <f t="shared" si="1"/>
        <v>2.7</v>
      </c>
      <c r="F13" s="2">
        <f t="shared" si="2"/>
        <v>2.5</v>
      </c>
      <c r="G13">
        <v>1</v>
      </c>
      <c r="O13" t="s">
        <v>27</v>
      </c>
      <c r="P13">
        <v>11100</v>
      </c>
      <c r="Q13" s="2">
        <v>2.7</v>
      </c>
      <c r="R13">
        <v>11020</v>
      </c>
      <c r="S13" s="2">
        <v>2.5</v>
      </c>
      <c r="T13" s="10">
        <v>1.0072595281306715</v>
      </c>
    </row>
    <row r="14" spans="2:20" x14ac:dyDescent="0.25">
      <c r="C14" t="s">
        <v>28</v>
      </c>
      <c r="D14" s="10">
        <f t="shared" si="0"/>
        <v>0.96515928886767688</v>
      </c>
      <c r="E14" s="2">
        <f t="shared" si="1"/>
        <v>1.9</v>
      </c>
      <c r="F14" s="2">
        <f t="shared" si="2"/>
        <v>1.9</v>
      </c>
      <c r="G14">
        <v>1</v>
      </c>
      <c r="O14" t="s">
        <v>28</v>
      </c>
      <c r="P14">
        <v>8089</v>
      </c>
      <c r="Q14" s="2">
        <v>1.9</v>
      </c>
      <c r="R14">
        <v>8381</v>
      </c>
      <c r="S14" s="2">
        <v>1.9</v>
      </c>
      <c r="T14" s="10">
        <v>0.96515928886767688</v>
      </c>
    </row>
    <row r="15" spans="2:20" x14ac:dyDescent="0.25">
      <c r="C15" t="s">
        <v>29</v>
      </c>
      <c r="D15" s="10">
        <f t="shared" si="0"/>
        <v>0.96077274738239193</v>
      </c>
      <c r="E15" s="2">
        <f t="shared" si="1"/>
        <v>1.6</v>
      </c>
      <c r="F15" s="2">
        <f t="shared" si="2"/>
        <v>1.6</v>
      </c>
      <c r="G15">
        <v>1</v>
      </c>
      <c r="O15" t="s">
        <v>29</v>
      </c>
      <c r="P15">
        <v>6515</v>
      </c>
      <c r="Q15" s="2">
        <v>1.6</v>
      </c>
      <c r="R15">
        <v>6781</v>
      </c>
      <c r="S15" s="2">
        <v>1.6</v>
      </c>
      <c r="T15" s="10">
        <v>0.96077274738239193</v>
      </c>
    </row>
    <row r="16" spans="2:20" x14ac:dyDescent="0.25">
      <c r="C16" t="s">
        <v>30</v>
      </c>
      <c r="D16" s="10">
        <f t="shared" si="0"/>
        <v>0.9082639829688407</v>
      </c>
      <c r="E16" s="2">
        <f t="shared" si="1"/>
        <v>1.1000000000000001</v>
      </c>
      <c r="F16" s="2">
        <f t="shared" si="2"/>
        <v>1.2</v>
      </c>
      <c r="G16">
        <v>1</v>
      </c>
      <c r="O16" t="s">
        <v>30</v>
      </c>
      <c r="P16">
        <v>4693</v>
      </c>
      <c r="Q16" s="2">
        <v>1.1000000000000001</v>
      </c>
      <c r="R16">
        <v>5167</v>
      </c>
      <c r="S16" s="2">
        <v>1.2</v>
      </c>
      <c r="T16" s="10">
        <v>0.9082639829688407</v>
      </c>
    </row>
    <row r="17" spans="3:20" x14ac:dyDescent="0.25">
      <c r="C17" t="s">
        <v>31</v>
      </c>
      <c r="D17" s="10">
        <f t="shared" si="0"/>
        <v>0.92652053102809506</v>
      </c>
      <c r="E17" s="2">
        <f t="shared" si="1"/>
        <v>0.7</v>
      </c>
      <c r="F17" s="2">
        <f t="shared" si="2"/>
        <v>0.7</v>
      </c>
      <c r="G17">
        <v>1</v>
      </c>
      <c r="O17" t="s">
        <v>31</v>
      </c>
      <c r="P17">
        <v>3001</v>
      </c>
      <c r="Q17" s="2">
        <v>0.7</v>
      </c>
      <c r="R17">
        <v>3239</v>
      </c>
      <c r="S17" s="2">
        <v>0.7</v>
      </c>
      <c r="T17" s="10">
        <v>0.92652053102809506</v>
      </c>
    </row>
    <row r="18" spans="3:20" x14ac:dyDescent="0.25">
      <c r="C18" t="s">
        <v>32</v>
      </c>
      <c r="D18" s="10">
        <f t="shared" si="0"/>
        <v>0.85150905432595569</v>
      </c>
      <c r="E18" s="2">
        <f t="shared" si="1"/>
        <v>0.5</v>
      </c>
      <c r="F18" s="2">
        <f t="shared" si="2"/>
        <v>0.6</v>
      </c>
      <c r="G18">
        <v>1</v>
      </c>
      <c r="O18" t="s">
        <v>32</v>
      </c>
      <c r="P18">
        <v>2116</v>
      </c>
      <c r="Q18" s="2">
        <v>0.5</v>
      </c>
      <c r="R18">
        <v>2485</v>
      </c>
      <c r="S18" s="2">
        <v>0.6</v>
      </c>
      <c r="T18" s="10">
        <v>0.85150905432595569</v>
      </c>
    </row>
    <row r="19" spans="3:20" x14ac:dyDescent="0.25">
      <c r="C19" t="s">
        <v>33</v>
      </c>
      <c r="D19" s="10">
        <f t="shared" si="0"/>
        <v>0.77880897138437744</v>
      </c>
      <c r="E19" s="2">
        <f t="shared" si="1"/>
        <v>0.2</v>
      </c>
      <c r="F19" s="2">
        <f t="shared" si="2"/>
        <v>0.3</v>
      </c>
      <c r="G19">
        <v>1</v>
      </c>
      <c r="O19" t="s">
        <v>33</v>
      </c>
      <c r="P19">
        <v>1007</v>
      </c>
      <c r="Q19" s="2">
        <v>0.2</v>
      </c>
      <c r="R19">
        <v>1293</v>
      </c>
      <c r="S19" s="2">
        <v>0.3</v>
      </c>
      <c r="T19" s="10">
        <v>0.77880897138437744</v>
      </c>
    </row>
    <row r="20" spans="3:20" x14ac:dyDescent="0.25">
      <c r="C20" t="s">
        <v>101</v>
      </c>
      <c r="D20" s="10">
        <f t="shared" si="0"/>
        <v>0.76882845188284521</v>
      </c>
      <c r="E20" s="2">
        <f t="shared" si="1"/>
        <v>0.2</v>
      </c>
      <c r="F20" s="2">
        <f t="shared" si="2"/>
        <v>0.2</v>
      </c>
      <c r="G20">
        <v>1</v>
      </c>
      <c r="O20" t="s">
        <v>34</v>
      </c>
      <c r="P20">
        <v>735</v>
      </c>
      <c r="Q20" s="2">
        <v>0.2</v>
      </c>
      <c r="R20">
        <v>956</v>
      </c>
      <c r="S20" s="2">
        <v>0.2</v>
      </c>
      <c r="T20" s="10">
        <v>0.76882845188284521</v>
      </c>
    </row>
    <row r="21" spans="3:20" x14ac:dyDescent="0.25">
      <c r="C21" t="s">
        <v>96</v>
      </c>
      <c r="D21" s="10">
        <f>T23</f>
        <v>0.85446984798581727</v>
      </c>
      <c r="E21" s="2">
        <f t="shared" si="1"/>
        <v>0.1</v>
      </c>
      <c r="F21" s="2">
        <f t="shared" si="2"/>
        <v>0.1</v>
      </c>
      <c r="G21">
        <v>1</v>
      </c>
      <c r="O21" t="s">
        <v>35</v>
      </c>
      <c r="P21">
        <v>235</v>
      </c>
      <c r="Q21" s="2">
        <v>0.1</v>
      </c>
      <c r="R21">
        <v>258</v>
      </c>
      <c r="S21" s="2">
        <v>0.1</v>
      </c>
      <c r="T21" s="10">
        <v>0.91085271317829453</v>
      </c>
    </row>
    <row r="22" spans="3:20" x14ac:dyDescent="0.25">
      <c r="O22" t="s">
        <v>36</v>
      </c>
      <c r="P22">
        <v>127</v>
      </c>
      <c r="Q22" s="2">
        <v>0</v>
      </c>
      <c r="R22">
        <v>185</v>
      </c>
      <c r="S22" s="2">
        <v>0</v>
      </c>
      <c r="T22" s="10">
        <v>0.68648648648648647</v>
      </c>
    </row>
    <row r="23" spans="3:20" x14ac:dyDescent="0.25">
      <c r="O23" s="13" t="s">
        <v>96</v>
      </c>
      <c r="P23" s="13">
        <f>SUM(P21:P22)</f>
        <v>362</v>
      </c>
      <c r="Q23" s="13">
        <f>(P23/P25)*100</f>
        <v>8.6531658156923486E-2</v>
      </c>
      <c r="R23" s="13">
        <f>SUM(R21:R22)</f>
        <v>443</v>
      </c>
      <c r="S23" s="13">
        <f>(R23/R25)*100</f>
        <v>0.10126941092292324</v>
      </c>
      <c r="T23" s="10">
        <f>Q23/S23</f>
        <v>0.85446984798581727</v>
      </c>
    </row>
    <row r="24" spans="3:20" x14ac:dyDescent="0.25">
      <c r="O24" t="s">
        <v>165</v>
      </c>
      <c r="P24">
        <v>262</v>
      </c>
      <c r="Q24" s="2">
        <v>0.1</v>
      </c>
      <c r="R24">
        <v>311</v>
      </c>
      <c r="S24" s="2">
        <v>0.1</v>
      </c>
      <c r="T24" s="10">
        <v>0.842443729903537</v>
      </c>
    </row>
    <row r="25" spans="3:20" ht="15.75" x14ac:dyDescent="0.25">
      <c r="O25" s="1" t="s">
        <v>6</v>
      </c>
      <c r="P25" s="1">
        <v>418344</v>
      </c>
      <c r="Q25" s="11">
        <v>100</v>
      </c>
      <c r="R25" s="1">
        <v>437447</v>
      </c>
      <c r="S25" s="11">
        <v>100</v>
      </c>
      <c r="T25" s="12">
        <v>0.95633070977741308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33529-0B8E-4889-8D0C-D62A51E816F8}">
  <dimension ref="A1:C3"/>
  <sheetViews>
    <sheetView zoomScale="80" zoomScaleNormal="80" workbookViewId="0">
      <selection activeCell="A7" sqref="A7"/>
    </sheetView>
  </sheetViews>
  <sheetFormatPr defaultRowHeight="15" x14ac:dyDescent="0.25"/>
  <cols>
    <col min="2" max="2" width="9.42578125" bestFit="1" customWidth="1"/>
  </cols>
  <sheetData>
    <row r="1" spans="1:3" x14ac:dyDescent="0.25">
      <c r="B1" t="s">
        <v>179</v>
      </c>
      <c r="C1" t="s">
        <v>41</v>
      </c>
    </row>
    <row r="2" spans="1:3" x14ac:dyDescent="0.25">
      <c r="A2" t="s">
        <v>215</v>
      </c>
      <c r="B2">
        <v>13456</v>
      </c>
      <c r="C2">
        <v>519</v>
      </c>
    </row>
    <row r="3" spans="1:3" x14ac:dyDescent="0.25">
      <c r="A3" s="26" t="s">
        <v>216</v>
      </c>
      <c r="B3" s="27">
        <f>B2+B2*0.1</f>
        <v>14801.6</v>
      </c>
      <c r="C3" s="27">
        <f>C2+C2*0.1</f>
        <v>570.9</v>
      </c>
    </row>
  </sheetData>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
  <sheetViews>
    <sheetView topLeftCell="B1" zoomScale="110" zoomScaleNormal="110" workbookViewId="0">
      <selection activeCell="P12" sqref="P12"/>
    </sheetView>
  </sheetViews>
  <sheetFormatPr defaultColWidth="8.7109375" defaultRowHeight="15" x14ac:dyDescent="0.25"/>
  <sheetData>
    <row r="1" spans="1:6" x14ac:dyDescent="0.25">
      <c r="A1" t="s">
        <v>2</v>
      </c>
    </row>
    <row r="2" spans="1:6" x14ac:dyDescent="0.25">
      <c r="B2" t="s">
        <v>40</v>
      </c>
      <c r="C2" t="s">
        <v>16</v>
      </c>
      <c r="D2" t="s">
        <v>41</v>
      </c>
      <c r="E2" t="s">
        <v>16</v>
      </c>
    </row>
    <row r="3" spans="1:6" x14ac:dyDescent="0.25">
      <c r="A3" t="s">
        <v>193</v>
      </c>
      <c r="B3">
        <v>1416</v>
      </c>
      <c r="C3">
        <v>10.523186682520809</v>
      </c>
      <c r="D3">
        <v>49</v>
      </c>
      <c r="E3">
        <v>9.4412331406551058</v>
      </c>
    </row>
    <row r="4" spans="1:6" x14ac:dyDescent="0.25">
      <c r="A4" t="s">
        <v>194</v>
      </c>
      <c r="B4">
        <v>958</v>
      </c>
      <c r="C4">
        <v>7.1195005945303214</v>
      </c>
      <c r="D4">
        <v>42</v>
      </c>
      <c r="E4">
        <v>8.0924855491329488</v>
      </c>
    </row>
    <row r="5" spans="1:6" x14ac:dyDescent="0.25">
      <c r="A5" t="s">
        <v>195</v>
      </c>
      <c r="B5">
        <v>1888</v>
      </c>
      <c r="C5">
        <v>14.030915576694412</v>
      </c>
      <c r="D5">
        <v>56</v>
      </c>
      <c r="E5">
        <v>10.789980732177264</v>
      </c>
      <c r="F5">
        <f>B5+D5</f>
        <v>1944</v>
      </c>
    </row>
    <row r="6" spans="1:6" x14ac:dyDescent="0.25">
      <c r="A6" t="s">
        <v>196</v>
      </c>
      <c r="B6">
        <v>2206</v>
      </c>
      <c r="C6">
        <v>16.394173602853744</v>
      </c>
      <c r="D6">
        <v>90</v>
      </c>
      <c r="E6">
        <v>17.341040462427745</v>
      </c>
      <c r="F6">
        <f>B6+D6</f>
        <v>2296</v>
      </c>
    </row>
    <row r="7" spans="1:6" x14ac:dyDescent="0.25">
      <c r="A7" t="s">
        <v>197</v>
      </c>
      <c r="B7">
        <v>1528</v>
      </c>
      <c r="C7">
        <v>11.355529131985731</v>
      </c>
      <c r="D7">
        <v>90</v>
      </c>
      <c r="E7">
        <v>17.341040462427745</v>
      </c>
    </row>
    <row r="8" spans="1:6" x14ac:dyDescent="0.25">
      <c r="A8" t="s">
        <v>198</v>
      </c>
      <c r="B8">
        <v>1487</v>
      </c>
      <c r="C8">
        <v>11.050832342449466</v>
      </c>
      <c r="D8">
        <v>54</v>
      </c>
      <c r="E8">
        <v>10.404624277456648</v>
      </c>
    </row>
    <row r="9" spans="1:6" x14ac:dyDescent="0.25">
      <c r="A9" t="s">
        <v>199</v>
      </c>
      <c r="B9">
        <v>1208</v>
      </c>
      <c r="C9">
        <v>8.9774078478002384</v>
      </c>
      <c r="D9">
        <v>37</v>
      </c>
      <c r="E9">
        <v>7.1290944123314066</v>
      </c>
    </row>
    <row r="10" spans="1:6" x14ac:dyDescent="0.25">
      <c r="A10" t="s">
        <v>200</v>
      </c>
      <c r="B10">
        <v>922</v>
      </c>
      <c r="C10">
        <v>6.8519619500594526</v>
      </c>
      <c r="D10">
        <v>48</v>
      </c>
      <c r="E10">
        <v>9.2485549132947966</v>
      </c>
    </row>
    <row r="11" spans="1:6" x14ac:dyDescent="0.25">
      <c r="A11" t="s">
        <v>201</v>
      </c>
      <c r="B11">
        <v>848</v>
      </c>
      <c r="C11">
        <v>6.3020214030915582</v>
      </c>
      <c r="D11">
        <v>26</v>
      </c>
      <c r="E11">
        <v>5.0096339113680148</v>
      </c>
    </row>
    <row r="12" spans="1:6" x14ac:dyDescent="0.25">
      <c r="A12" t="s">
        <v>202</v>
      </c>
      <c r="B12">
        <v>618</v>
      </c>
      <c r="C12">
        <v>4.5927467300832348</v>
      </c>
      <c r="D12">
        <v>24</v>
      </c>
      <c r="E12">
        <v>4.6242774566473983</v>
      </c>
    </row>
    <row r="13" spans="1:6" x14ac:dyDescent="0.25">
      <c r="A13" t="s">
        <v>203</v>
      </c>
      <c r="B13">
        <v>378</v>
      </c>
      <c r="C13">
        <v>2.8091557669441141</v>
      </c>
      <c r="D13">
        <v>3</v>
      </c>
      <c r="E13">
        <v>0.57803468208092479</v>
      </c>
    </row>
    <row r="14" spans="1:6" x14ac:dyDescent="0.25">
      <c r="A14" t="s">
        <v>6</v>
      </c>
      <c r="B14">
        <v>13456</v>
      </c>
      <c r="C14">
        <v>100</v>
      </c>
      <c r="D14">
        <v>519</v>
      </c>
      <c r="E14">
        <v>100</v>
      </c>
    </row>
    <row r="15" spans="1:6" x14ac:dyDescent="0.25">
      <c r="B15">
        <f>B14+D14</f>
        <v>13975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13"/>
  <sheetViews>
    <sheetView topLeftCell="E1" zoomScale="120" zoomScaleNormal="120" workbookViewId="0">
      <selection activeCell="P10" sqref="P10"/>
    </sheetView>
  </sheetViews>
  <sheetFormatPr defaultColWidth="8.7109375" defaultRowHeight="15" x14ac:dyDescent="0.25"/>
  <cols>
    <col min="1" max="1" width="23.42578125" customWidth="1"/>
  </cols>
  <sheetData>
    <row r="2" spans="1:4" x14ac:dyDescent="0.25">
      <c r="B2" t="s">
        <v>43</v>
      </c>
      <c r="C2" t="s">
        <v>180</v>
      </c>
      <c r="D2" t="s">
        <v>181</v>
      </c>
    </row>
    <row r="3" spans="1:4" x14ac:dyDescent="0.25">
      <c r="A3" t="s">
        <v>193</v>
      </c>
      <c r="B3">
        <v>26</v>
      </c>
      <c r="C3">
        <v>1</v>
      </c>
      <c r="D3">
        <v>0</v>
      </c>
    </row>
    <row r="4" spans="1:4" x14ac:dyDescent="0.25">
      <c r="A4" t="s">
        <v>194</v>
      </c>
      <c r="B4">
        <v>28.6</v>
      </c>
      <c r="C4">
        <v>2</v>
      </c>
      <c r="D4">
        <v>0</v>
      </c>
    </row>
    <row r="5" spans="1:4" x14ac:dyDescent="0.25">
      <c r="A5" t="s">
        <v>195</v>
      </c>
      <c r="B5">
        <v>18.3</v>
      </c>
      <c r="C5">
        <v>3</v>
      </c>
      <c r="D5">
        <v>0</v>
      </c>
    </row>
    <row r="6" spans="1:4" x14ac:dyDescent="0.25">
      <c r="A6" t="s">
        <v>196</v>
      </c>
      <c r="B6">
        <v>20.399999999999999</v>
      </c>
      <c r="C6">
        <v>4</v>
      </c>
      <c r="D6">
        <v>0</v>
      </c>
    </row>
    <row r="7" spans="1:4" x14ac:dyDescent="0.25">
      <c r="A7" t="s">
        <v>197</v>
      </c>
      <c r="B7">
        <v>18.5</v>
      </c>
      <c r="C7">
        <v>5</v>
      </c>
      <c r="D7">
        <v>0</v>
      </c>
    </row>
    <row r="8" spans="1:4" x14ac:dyDescent="0.25">
      <c r="A8" t="s">
        <v>198</v>
      </c>
      <c r="B8">
        <v>22.3</v>
      </c>
      <c r="C8">
        <v>6</v>
      </c>
      <c r="D8">
        <v>0</v>
      </c>
    </row>
    <row r="9" spans="1:4" x14ac:dyDescent="0.25">
      <c r="A9" t="s">
        <v>199</v>
      </c>
      <c r="B9">
        <v>17.8</v>
      </c>
      <c r="C9">
        <v>7</v>
      </c>
      <c r="D9">
        <v>0</v>
      </c>
    </row>
    <row r="10" spans="1:4" x14ac:dyDescent="0.25">
      <c r="A10" t="s">
        <v>200</v>
      </c>
      <c r="B10">
        <v>28.5</v>
      </c>
      <c r="C10">
        <v>8</v>
      </c>
      <c r="D10">
        <v>0</v>
      </c>
    </row>
    <row r="11" spans="1:4" x14ac:dyDescent="0.25">
      <c r="A11" t="s">
        <v>201</v>
      </c>
      <c r="B11">
        <v>22.9</v>
      </c>
      <c r="C11">
        <v>9</v>
      </c>
      <c r="D11">
        <v>0</v>
      </c>
    </row>
    <row r="12" spans="1:4" x14ac:dyDescent="0.25">
      <c r="A12" t="s">
        <v>202</v>
      </c>
      <c r="B12">
        <v>23.5</v>
      </c>
      <c r="C12">
        <v>10</v>
      </c>
      <c r="D12">
        <v>0</v>
      </c>
    </row>
    <row r="13" spans="1:4" x14ac:dyDescent="0.25">
      <c r="A13" t="s">
        <v>203</v>
      </c>
      <c r="B13">
        <v>17.399999999999999</v>
      </c>
      <c r="C13">
        <v>11</v>
      </c>
      <c r="D13">
        <v>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17"/>
  <sheetViews>
    <sheetView zoomScale="80" zoomScaleNormal="80" workbookViewId="0">
      <selection activeCell="D27" sqref="D27"/>
    </sheetView>
  </sheetViews>
  <sheetFormatPr defaultColWidth="8.7109375" defaultRowHeight="15" x14ac:dyDescent="0.25"/>
  <cols>
    <col min="2" max="2" width="25.28515625" customWidth="1"/>
  </cols>
  <sheetData>
    <row r="1" spans="2:8" x14ac:dyDescent="0.25">
      <c r="C1" t="s">
        <v>47</v>
      </c>
    </row>
    <row r="2" spans="2:8" x14ac:dyDescent="0.25">
      <c r="C2" s="6" t="s">
        <v>48</v>
      </c>
      <c r="E2" s="6"/>
      <c r="G2" s="6"/>
      <c r="H2" s="6"/>
    </row>
    <row r="3" spans="2:8" x14ac:dyDescent="0.25">
      <c r="C3" t="s">
        <v>12</v>
      </c>
    </row>
    <row r="4" spans="2:8" x14ac:dyDescent="0.25">
      <c r="B4" t="s">
        <v>193</v>
      </c>
      <c r="C4">
        <v>0.72099999999999997</v>
      </c>
    </row>
    <row r="5" spans="2:8" x14ac:dyDescent="0.25">
      <c r="B5" t="s">
        <v>194</v>
      </c>
      <c r="C5">
        <v>0.44900000000000001</v>
      </c>
    </row>
    <row r="6" spans="2:8" x14ac:dyDescent="0.25">
      <c r="B6" t="s">
        <v>195</v>
      </c>
      <c r="C6">
        <v>0.56499999999999995</v>
      </c>
    </row>
    <row r="7" spans="2:8" x14ac:dyDescent="0.25">
      <c r="B7" t="s">
        <v>196</v>
      </c>
      <c r="C7">
        <v>0.435</v>
      </c>
    </row>
    <row r="8" spans="2:8" x14ac:dyDescent="0.25">
      <c r="B8" t="s">
        <v>197</v>
      </c>
      <c r="C8">
        <v>0.63100000000000001</v>
      </c>
    </row>
    <row r="9" spans="2:8" x14ac:dyDescent="0.25">
      <c r="B9" t="s">
        <v>198</v>
      </c>
      <c r="C9">
        <v>0.65</v>
      </c>
    </row>
    <row r="10" spans="2:8" x14ac:dyDescent="0.25">
      <c r="B10" t="s">
        <v>199</v>
      </c>
      <c r="C10">
        <v>0.71899999999999997</v>
      </c>
    </row>
    <row r="11" spans="2:8" x14ac:dyDescent="0.25">
      <c r="B11" t="s">
        <v>200</v>
      </c>
      <c r="C11">
        <v>0.77200000000000002</v>
      </c>
    </row>
    <row r="12" spans="2:8" x14ac:dyDescent="0.25">
      <c r="B12" t="s">
        <v>201</v>
      </c>
      <c r="C12">
        <v>0.88</v>
      </c>
    </row>
    <row r="13" spans="2:8" x14ac:dyDescent="0.25">
      <c r="B13" t="s">
        <v>202</v>
      </c>
      <c r="C13">
        <v>0.93799999999999994</v>
      </c>
    </row>
    <row r="14" spans="2:8" x14ac:dyDescent="0.25">
      <c r="B14" t="s">
        <v>203</v>
      </c>
      <c r="C14">
        <v>0.97699999999999998</v>
      </c>
    </row>
    <row r="17" spans="2:3" x14ac:dyDescent="0.25">
      <c r="B17" t="s">
        <v>6</v>
      </c>
      <c r="C17">
        <v>0.64500000000000002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Read Me</vt:lpstr>
      <vt:lpstr>1_popdist</vt:lpstr>
      <vt:lpstr>2_rural</vt:lpstr>
      <vt:lpstr>3_pyramid</vt:lpstr>
      <vt:lpstr>4_ratio</vt:lpstr>
      <vt:lpstr>5_birthsall</vt:lpstr>
      <vt:lpstr>6_birthsprov</vt:lpstr>
      <vt:lpstr>7_adbirth</vt:lpstr>
      <vt:lpstr>8_facbirth</vt:lpstr>
      <vt:lpstr>9_facbirthtrend</vt:lpstr>
      <vt:lpstr>10_healthcard</vt:lpstr>
      <vt:lpstr>11_bwcard</vt:lpstr>
      <vt:lpstr>12_deaths</vt:lpstr>
      <vt:lpstr>13_agedeathprov</vt:lpstr>
      <vt:lpstr>14_death_sr</vt:lpstr>
      <vt:lpstr>15_facdeaths</vt:lpstr>
      <vt:lpstr>16_facdeathsage</vt:lpstr>
      <vt:lpstr>17_mortrates</vt:lpstr>
      <vt:lpstr>18_mortrural</vt:lpstr>
      <vt:lpstr>19_mortrtprov</vt:lpstr>
      <vt:lpstr>20_ucnn</vt:lpstr>
      <vt:lpstr>21_child</vt:lpstr>
      <vt:lpstr>22_adult</vt:lpstr>
      <vt:lpstr>23_sa_preg</vt:lpstr>
      <vt:lpstr>24_sa_anc</vt:lpstr>
      <vt:lpstr>25_sa_prev</vt:lpstr>
      <vt:lpstr>26_birthage</vt:lpstr>
      <vt:lpstr>27_birthsex</vt:lpstr>
      <vt:lpstr>28_bweight</vt:lpstr>
      <vt:lpstr>29_nnvaprov</vt:lpstr>
      <vt:lpstr>30_childVAprov</vt:lpstr>
      <vt:lpstr>31_5_14yrsVAprov</vt:lpstr>
      <vt:lpstr>32_15_49VAprov</vt:lpstr>
      <vt:lpstr>33_VAprov</vt:lpstr>
    </vt:vector>
  </TitlesOfParts>
  <Company>Johns Hopkins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Williams</dc:creator>
  <cp:lastModifiedBy>Kelsey Zack</cp:lastModifiedBy>
  <dcterms:created xsi:type="dcterms:W3CDTF">2020-05-22T14:27:52Z</dcterms:created>
  <dcterms:modified xsi:type="dcterms:W3CDTF">2025-05-15T12:29:30Z</dcterms:modified>
</cp:coreProperties>
</file>